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60" windowWidth="11496" windowHeight="5928" activeTab="2"/>
  </bookViews>
  <sheets>
    <sheet name="Making Ratio" sheetId="2" r:id="rId1"/>
    <sheet name="Log Transformations" sheetId="1" r:id="rId2"/>
    <sheet name="Model of Preprocessing" sheetId="3" r:id="rId3"/>
  </sheets>
  <calcPr calcId="145621"/>
</workbook>
</file>

<file path=xl/calcChain.xml><?xml version="1.0" encoding="utf-8"?>
<calcChain xmlns="http://schemas.openxmlformats.org/spreadsheetml/2006/main">
  <c r="C6" i="3" l="1"/>
  <c r="D6" i="3"/>
  <c r="C7" i="3"/>
  <c r="D7" i="3"/>
  <c r="C8" i="3"/>
  <c r="D8" i="3"/>
  <c r="C9" i="3"/>
  <c r="D9" i="3"/>
  <c r="C10" i="3"/>
  <c r="D10" i="3"/>
  <c r="C11" i="3"/>
  <c r="D11" i="3"/>
  <c r="C12" i="3"/>
  <c r="D12" i="3"/>
  <c r="C13" i="3"/>
  <c r="D13" i="3"/>
  <c r="C14" i="3"/>
  <c r="D14" i="3"/>
  <c r="C15" i="3"/>
  <c r="D15" i="3"/>
  <c r="C16" i="3"/>
  <c r="D16" i="3"/>
  <c r="C17" i="3"/>
  <c r="D17" i="3"/>
  <c r="C18" i="3"/>
  <c r="D18" i="3"/>
  <c r="C19" i="3"/>
  <c r="D19" i="3"/>
  <c r="C20" i="3"/>
  <c r="D20" i="3"/>
  <c r="C21" i="3"/>
  <c r="D21" i="3"/>
  <c r="C22" i="3"/>
  <c r="D22" i="3"/>
  <c r="C23" i="3"/>
  <c r="D23" i="3"/>
  <c r="C24" i="3"/>
  <c r="D24" i="3"/>
  <c r="C25" i="3"/>
  <c r="D25" i="3"/>
  <c r="C26" i="3"/>
  <c r="D26" i="3"/>
  <c r="D5" i="3"/>
  <c r="C5" i="3"/>
  <c r="B23" i="1"/>
  <c r="B24" i="1"/>
  <c r="I30" i="1"/>
  <c r="I31" i="1"/>
  <c r="I32" i="1"/>
  <c r="I33" i="1"/>
  <c r="B18" i="1"/>
  <c r="B19" i="1"/>
  <c r="B20" i="1"/>
  <c r="B21" i="1"/>
  <c r="H6" i="3" l="1"/>
  <c r="I6" i="3"/>
  <c r="H7" i="3"/>
  <c r="I7" i="3"/>
  <c r="H8" i="3"/>
  <c r="I8" i="3"/>
  <c r="I5" i="3"/>
  <c r="H5" i="3"/>
  <c r="B5" i="3"/>
  <c r="K7" i="3"/>
  <c r="P7" i="3" s="1"/>
  <c r="K8" i="3"/>
  <c r="P8" i="3" s="1"/>
  <c r="K11" i="3"/>
  <c r="P11" i="3" s="1"/>
  <c r="K12" i="3"/>
  <c r="P12" i="3" s="1"/>
  <c r="K15" i="3"/>
  <c r="P15" i="3" s="1"/>
  <c r="K16" i="3"/>
  <c r="P16" i="3" s="1"/>
  <c r="K19" i="3"/>
  <c r="P19" i="3" s="1"/>
  <c r="K20" i="3"/>
  <c r="P20" i="3" s="1"/>
  <c r="K23" i="3"/>
  <c r="P23" i="3" s="1"/>
  <c r="K24" i="3"/>
  <c r="P24" i="3" s="1"/>
  <c r="K27" i="3"/>
  <c r="K4" i="3"/>
  <c r="P4" i="3" s="1"/>
  <c r="F5" i="3"/>
  <c r="K5" i="3" s="1"/>
  <c r="P5" i="3" s="1"/>
  <c r="F6" i="3"/>
  <c r="K6" i="3" s="1"/>
  <c r="P6" i="3" s="1"/>
  <c r="F7" i="3"/>
  <c r="F8" i="3"/>
  <c r="F9" i="3"/>
  <c r="K9" i="3" s="1"/>
  <c r="P9" i="3" s="1"/>
  <c r="F10" i="3"/>
  <c r="K10" i="3" s="1"/>
  <c r="P10" i="3" s="1"/>
  <c r="F11" i="3"/>
  <c r="F12" i="3"/>
  <c r="F13" i="3"/>
  <c r="K13" i="3" s="1"/>
  <c r="P13" i="3" s="1"/>
  <c r="F14" i="3"/>
  <c r="K14" i="3" s="1"/>
  <c r="P14" i="3" s="1"/>
  <c r="F15" i="3"/>
  <c r="F16" i="3"/>
  <c r="F17" i="3"/>
  <c r="K17" i="3" s="1"/>
  <c r="P17" i="3" s="1"/>
  <c r="F18" i="3"/>
  <c r="K18" i="3" s="1"/>
  <c r="P18" i="3" s="1"/>
  <c r="F19" i="3"/>
  <c r="F20" i="3"/>
  <c r="F21" i="3"/>
  <c r="K21" i="3" s="1"/>
  <c r="P21" i="3" s="1"/>
  <c r="F22" i="3"/>
  <c r="K22" i="3" s="1"/>
  <c r="P22" i="3" s="1"/>
  <c r="F23" i="3"/>
  <c r="F24" i="3"/>
  <c r="F25" i="3"/>
  <c r="K25" i="3" s="1"/>
  <c r="P25" i="3" s="1"/>
  <c r="F26" i="3"/>
  <c r="K26" i="3" s="1"/>
  <c r="P26" i="3" s="1"/>
  <c r="F4" i="3"/>
  <c r="B7" i="3"/>
  <c r="B8" i="3"/>
  <c r="B9" i="3"/>
  <c r="B10" i="3"/>
  <c r="B11" i="3"/>
  <c r="B12" i="3"/>
  <c r="B13" i="3"/>
  <c r="B14" i="3"/>
  <c r="B15" i="3"/>
  <c r="B16" i="3"/>
  <c r="B17" i="3"/>
  <c r="B18" i="3"/>
  <c r="B19" i="3"/>
  <c r="B20" i="3"/>
  <c r="B21" i="3"/>
  <c r="B22" i="3"/>
  <c r="B23" i="3"/>
  <c r="G23" i="3" s="1"/>
  <c r="B24" i="3"/>
  <c r="G24" i="3" s="1"/>
  <c r="B25" i="3"/>
  <c r="G25" i="3" s="1"/>
  <c r="B26" i="3"/>
  <c r="G26" i="3" s="1"/>
  <c r="B6" i="3"/>
  <c r="H11" i="2"/>
  <c r="G11" i="2"/>
  <c r="F11" i="2"/>
  <c r="J11" i="2" s="1"/>
  <c r="I10" i="2"/>
  <c r="H10" i="2"/>
  <c r="G10" i="2"/>
  <c r="F10" i="2"/>
  <c r="J10" i="2" s="1"/>
  <c r="I9" i="2"/>
  <c r="F9" i="2"/>
  <c r="H9" i="2" s="1"/>
  <c r="F5" i="2"/>
  <c r="I5" i="2" s="1"/>
  <c r="H4" i="2"/>
  <c r="G4" i="2"/>
  <c r="F4" i="2"/>
  <c r="J4" i="2" s="1"/>
  <c r="I3" i="2"/>
  <c r="H3" i="2"/>
  <c r="G3" i="2"/>
  <c r="F3" i="2"/>
  <c r="J3" i="2" s="1"/>
  <c r="S18" i="1"/>
  <c r="L30" i="1"/>
  <c r="E18" i="1"/>
  <c r="E10" i="1"/>
  <c r="I35" i="1" s="1"/>
  <c r="E4" i="1"/>
  <c r="F4" i="1"/>
  <c r="P18" i="1" s="1"/>
  <c r="B5" i="1"/>
  <c r="B11" i="1" s="1"/>
  <c r="C11" i="1" s="1"/>
  <c r="C13" i="1" s="1"/>
  <c r="C4" i="1"/>
  <c r="B10" i="1"/>
  <c r="C10" i="1" s="1"/>
  <c r="D4" i="1"/>
  <c r="I18" i="1" s="1"/>
  <c r="G21" i="3" l="1"/>
  <c r="I25" i="3"/>
  <c r="H25" i="3"/>
  <c r="G13" i="3"/>
  <c r="I17" i="3"/>
  <c r="H17" i="3"/>
  <c r="G20" i="3"/>
  <c r="H24" i="3"/>
  <c r="I24" i="3"/>
  <c r="G12" i="3"/>
  <c r="H16" i="3"/>
  <c r="I16" i="3"/>
  <c r="G22" i="3"/>
  <c r="H26" i="3"/>
  <c r="I26" i="3"/>
  <c r="G18" i="3"/>
  <c r="H22" i="3"/>
  <c r="I22" i="3"/>
  <c r="G14" i="3"/>
  <c r="H18" i="3"/>
  <c r="I18" i="3"/>
  <c r="G10" i="3"/>
  <c r="H14" i="3"/>
  <c r="I14" i="3"/>
  <c r="G5" i="3"/>
  <c r="I9" i="3"/>
  <c r="H9" i="3"/>
  <c r="G17" i="3"/>
  <c r="I21" i="3"/>
  <c r="H21" i="3"/>
  <c r="G9" i="3"/>
  <c r="I13" i="3"/>
  <c r="H13" i="3"/>
  <c r="G16" i="3"/>
  <c r="H20" i="3"/>
  <c r="I20" i="3"/>
  <c r="G8" i="3"/>
  <c r="H12" i="3"/>
  <c r="I12" i="3"/>
  <c r="G6" i="3"/>
  <c r="H10" i="3"/>
  <c r="I10" i="3"/>
  <c r="G19" i="3"/>
  <c r="I23" i="3"/>
  <c r="H23" i="3"/>
  <c r="G15" i="3"/>
  <c r="I19" i="3"/>
  <c r="H19" i="3"/>
  <c r="G11" i="3"/>
  <c r="I15" i="3"/>
  <c r="H15" i="3"/>
  <c r="G7" i="3"/>
  <c r="I11" i="3"/>
  <c r="H11" i="3"/>
  <c r="E21" i="1"/>
  <c r="L33" i="1"/>
  <c r="E19" i="1"/>
  <c r="E20" i="1" s="1"/>
  <c r="E30" i="1"/>
  <c r="L32" i="1"/>
  <c r="S21" i="1"/>
  <c r="C5" i="1"/>
  <c r="C7" i="1" s="1"/>
  <c r="L31" i="1"/>
  <c r="L18" i="1"/>
  <c r="B7" i="1"/>
  <c r="B13" i="1"/>
  <c r="D27" i="3"/>
  <c r="C27" i="3"/>
  <c r="B27" i="3"/>
  <c r="I4" i="2"/>
  <c r="H5" i="2"/>
  <c r="G9" i="2"/>
  <c r="I11" i="2"/>
  <c r="J5" i="2"/>
  <c r="G5" i="2"/>
  <c r="J9" i="2"/>
  <c r="F10" i="1"/>
  <c r="S19" i="1" s="1"/>
  <c r="S20" i="1" s="1"/>
  <c r="B30" i="1"/>
  <c r="F5" i="1"/>
  <c r="F7" i="1" s="1"/>
  <c r="F11" i="1"/>
  <c r="E5" i="1"/>
  <c r="E7" i="1" s="1"/>
  <c r="E11" i="1"/>
  <c r="E13" i="1" s="1"/>
  <c r="D5" i="1"/>
  <c r="B26" i="1"/>
  <c r="B6" i="1"/>
  <c r="I4" i="1"/>
  <c r="B12" i="1"/>
  <c r="B25" i="1" s="1"/>
  <c r="D10" i="1"/>
  <c r="C12" i="1"/>
  <c r="D11" i="1"/>
  <c r="I27" i="3" l="1"/>
  <c r="H27" i="3"/>
  <c r="G27" i="3"/>
  <c r="E31" i="1"/>
  <c r="E32" i="1" s="1"/>
  <c r="L19" i="1"/>
  <c r="L20" i="1" s="1"/>
  <c r="L21" i="1"/>
  <c r="P23" i="1"/>
  <c r="E33" i="1"/>
  <c r="B36" i="1"/>
  <c r="D13" i="1"/>
  <c r="P24" i="1"/>
  <c r="F13" i="1"/>
  <c r="B31" i="1"/>
  <c r="D7" i="1"/>
  <c r="I23" i="1"/>
  <c r="B35" i="1"/>
  <c r="E6" i="1"/>
  <c r="I36" i="1"/>
  <c r="E12" i="1"/>
  <c r="I37" i="1" s="1"/>
  <c r="I38" i="1"/>
  <c r="C18" i="1"/>
  <c r="L4" i="1"/>
  <c r="D12" i="1"/>
  <c r="I24" i="1"/>
  <c r="F6" i="1"/>
  <c r="P19" i="1"/>
  <c r="I19" i="1"/>
  <c r="I10" i="1"/>
  <c r="I5" i="1"/>
  <c r="I7" i="1" s="1"/>
  <c r="F12" i="1"/>
  <c r="D6" i="1"/>
  <c r="C6" i="1"/>
  <c r="M4" i="1"/>
  <c r="K4" i="1"/>
  <c r="J4" i="1"/>
  <c r="N22" i="3" l="1"/>
  <c r="M14" i="3"/>
  <c r="L5" i="3"/>
  <c r="Q5" i="3" s="1"/>
  <c r="L9" i="3"/>
  <c r="Q9" i="3" s="1"/>
  <c r="L15" i="3"/>
  <c r="Q15" i="3" s="1"/>
  <c r="N23" i="3"/>
  <c r="M8" i="3"/>
  <c r="M7" i="3"/>
  <c r="N9" i="3"/>
  <c r="N12" i="3"/>
  <c r="N16" i="3"/>
  <c r="L20" i="3"/>
  <c r="Q20" i="3" s="1"/>
  <c r="L26" i="3"/>
  <c r="Q26" i="3" s="1"/>
  <c r="L16" i="3"/>
  <c r="Q16" i="3" s="1"/>
  <c r="L25" i="3"/>
  <c r="Q25" i="3" s="1"/>
  <c r="N26" i="3"/>
  <c r="M5" i="3"/>
  <c r="L22" i="3"/>
  <c r="Q22" i="3" s="1"/>
  <c r="L7" i="3"/>
  <c r="Q7" i="3" s="1"/>
  <c r="L6" i="3"/>
  <c r="Q6" i="3" s="1"/>
  <c r="N18" i="3"/>
  <c r="M18" i="3"/>
  <c r="M16" i="3"/>
  <c r="N10" i="3"/>
  <c r="M15" i="3"/>
  <c r="L13" i="3"/>
  <c r="Q13" i="3" s="1"/>
  <c r="M22" i="3"/>
  <c r="L23" i="3"/>
  <c r="Q23" i="3" s="1"/>
  <c r="L24" i="3"/>
  <c r="Q24" i="3" s="1"/>
  <c r="M11" i="3"/>
  <c r="L18" i="3"/>
  <c r="Q18" i="3" s="1"/>
  <c r="M10" i="3"/>
  <c r="M24" i="3"/>
  <c r="R24" i="3" s="1"/>
  <c r="L21" i="3"/>
  <c r="Q21" i="3" s="1"/>
  <c r="M6" i="3"/>
  <c r="N25" i="3"/>
  <c r="L12" i="3"/>
  <c r="Q12" i="3" s="1"/>
  <c r="L8" i="3"/>
  <c r="Q8" i="3" s="1"/>
  <c r="N21" i="3"/>
  <c r="N14" i="3"/>
  <c r="N5" i="3"/>
  <c r="N11" i="3"/>
  <c r="M19" i="3"/>
  <c r="N7" i="3"/>
  <c r="L14" i="3"/>
  <c r="Q14" i="3" s="1"/>
  <c r="L10" i="3"/>
  <c r="Q10" i="3" s="1"/>
  <c r="M17" i="3"/>
  <c r="M23" i="3"/>
  <c r="R23" i="3" s="1"/>
  <c r="N17" i="3"/>
  <c r="L11" i="3"/>
  <c r="Q11" i="3" s="1"/>
  <c r="L19" i="3"/>
  <c r="Q19" i="3" s="1"/>
  <c r="M9" i="3"/>
  <c r="R9" i="3" s="1"/>
  <c r="N13" i="3"/>
  <c r="N6" i="3"/>
  <c r="N24" i="3"/>
  <c r="M13" i="3"/>
  <c r="N20" i="3"/>
  <c r="M25" i="3"/>
  <c r="M21" i="3"/>
  <c r="M12" i="3"/>
  <c r="N15" i="3"/>
  <c r="L17" i="3"/>
  <c r="Q17" i="3" s="1"/>
  <c r="M26" i="3"/>
  <c r="M20" i="3"/>
  <c r="N8" i="3"/>
  <c r="N19" i="3"/>
  <c r="I20" i="1"/>
  <c r="I21" i="1"/>
  <c r="Q18" i="1"/>
  <c r="L10" i="1"/>
  <c r="P25" i="1"/>
  <c r="P26" i="1"/>
  <c r="P20" i="1"/>
  <c r="P21" i="1"/>
  <c r="R21" i="3"/>
  <c r="J30" i="1"/>
  <c r="I26" i="1"/>
  <c r="B38" i="1"/>
  <c r="B32" i="1"/>
  <c r="C19" i="1"/>
  <c r="C20" i="1" s="1"/>
  <c r="L5" i="1"/>
  <c r="J31" i="1" s="1"/>
  <c r="J35" i="1"/>
  <c r="J18" i="1"/>
  <c r="C30" i="1"/>
  <c r="B33" i="1"/>
  <c r="I25" i="1"/>
  <c r="B37" i="1"/>
  <c r="M10" i="1"/>
  <c r="C23" i="1"/>
  <c r="K10" i="1"/>
  <c r="J10" i="1"/>
  <c r="P4" i="1"/>
  <c r="M5" i="1"/>
  <c r="M7" i="1" s="1"/>
  <c r="K5" i="1"/>
  <c r="C31" i="1" s="1"/>
  <c r="I6" i="1"/>
  <c r="I11" i="1"/>
  <c r="L11" i="1" s="1"/>
  <c r="J36" i="1" s="1"/>
  <c r="J5" i="1"/>
  <c r="J7" i="1" s="1"/>
  <c r="S7" i="3" l="1"/>
  <c r="S25" i="3"/>
  <c r="S19" i="3"/>
  <c r="R12" i="3"/>
  <c r="R6" i="3"/>
  <c r="R8" i="3"/>
  <c r="S10" i="3"/>
  <c r="R13" i="3"/>
  <c r="S21" i="3"/>
  <c r="R26" i="3"/>
  <c r="R10" i="3"/>
  <c r="R7" i="3"/>
  <c r="R25" i="3"/>
  <c r="R11" i="3"/>
  <c r="S13" i="3"/>
  <c r="S5" i="3"/>
  <c r="R5" i="3"/>
  <c r="S9" i="3"/>
  <c r="R19" i="3"/>
  <c r="S11" i="3"/>
  <c r="R20" i="3"/>
  <c r="S20" i="3"/>
  <c r="R15" i="3"/>
  <c r="R18" i="3"/>
  <c r="S6" i="3"/>
  <c r="S15" i="3"/>
  <c r="S26" i="3"/>
  <c r="R14" i="3"/>
  <c r="S24" i="3"/>
  <c r="S23" i="3"/>
  <c r="R16" i="3"/>
  <c r="S16" i="3"/>
  <c r="R22" i="3"/>
  <c r="S22" i="3"/>
  <c r="M27" i="3"/>
  <c r="S14" i="3"/>
  <c r="S18" i="3"/>
  <c r="L27" i="3"/>
  <c r="S12" i="3"/>
  <c r="N27" i="3"/>
  <c r="S17" i="3"/>
  <c r="S8" i="3"/>
  <c r="R17" i="3"/>
  <c r="C21" i="1"/>
  <c r="L7" i="1"/>
  <c r="K7" i="1"/>
  <c r="S4" i="1"/>
  <c r="F18" i="1"/>
  <c r="Q23" i="1"/>
  <c r="I13" i="1"/>
  <c r="C26" i="1" s="1"/>
  <c r="L13" i="1"/>
  <c r="J38" i="1" s="1"/>
  <c r="L6" i="1"/>
  <c r="J32" i="1" s="1"/>
  <c r="K30" i="1"/>
  <c r="J33" i="1"/>
  <c r="L12" i="1"/>
  <c r="J37" i="1" s="1"/>
  <c r="J23" i="1"/>
  <c r="C35" i="1"/>
  <c r="J6" i="1"/>
  <c r="K6" i="1"/>
  <c r="J19" i="1"/>
  <c r="J20" i="1" s="1"/>
  <c r="Q19" i="1"/>
  <c r="Q20" i="1" s="1"/>
  <c r="C24" i="1"/>
  <c r="P5" i="1"/>
  <c r="P7" i="1" s="1"/>
  <c r="D18" i="1"/>
  <c r="R4" i="1"/>
  <c r="P10" i="1"/>
  <c r="T4" i="1"/>
  <c r="Q4" i="1"/>
  <c r="I12" i="1"/>
  <c r="C25" i="1" s="1"/>
  <c r="M11" i="1"/>
  <c r="M13" i="1" s="1"/>
  <c r="J11" i="1"/>
  <c r="J13" i="1" s="1"/>
  <c r="K11" i="1"/>
  <c r="C36" i="1" s="1"/>
  <c r="M6" i="1"/>
  <c r="F19" i="1" l="1"/>
  <c r="F20" i="1" s="1"/>
  <c r="M30" i="1"/>
  <c r="F30" i="1"/>
  <c r="M18" i="1"/>
  <c r="Q21" i="1"/>
  <c r="J21" i="1"/>
  <c r="R18" i="1"/>
  <c r="T18" i="1"/>
  <c r="T7" i="1"/>
  <c r="K13" i="1"/>
  <c r="C33" i="1"/>
  <c r="K18" i="1"/>
  <c r="D30" i="1"/>
  <c r="C32" i="1"/>
  <c r="D19" i="1"/>
  <c r="D20" i="1" s="1"/>
  <c r="S5" i="1"/>
  <c r="S7" i="1" s="1"/>
  <c r="D23" i="1"/>
  <c r="S10" i="1"/>
  <c r="J24" i="1"/>
  <c r="Q24" i="1"/>
  <c r="Q26" i="1" s="1"/>
  <c r="P6" i="1"/>
  <c r="P11" i="1"/>
  <c r="S11" i="1" s="1"/>
  <c r="K36" i="1" s="1"/>
  <c r="R5" i="1"/>
  <c r="D31" i="1" s="1"/>
  <c r="Q5" i="1"/>
  <c r="Q7" i="1" s="1"/>
  <c r="T5" i="1"/>
  <c r="Q10" i="1"/>
  <c r="R10" i="1"/>
  <c r="T10" i="1"/>
  <c r="K12" i="1"/>
  <c r="M12" i="1"/>
  <c r="J12" i="1"/>
  <c r="D21" i="1" l="1"/>
  <c r="Q25" i="1"/>
  <c r="R7" i="1"/>
  <c r="S13" i="1"/>
  <c r="K38" i="1" s="1"/>
  <c r="M31" i="1"/>
  <c r="M32" i="1" s="1"/>
  <c r="F32" i="1"/>
  <c r="P13" i="1"/>
  <c r="D26" i="1" s="1"/>
  <c r="R23" i="1"/>
  <c r="T19" i="1"/>
  <c r="T21" i="1" s="1"/>
  <c r="R21" i="1"/>
  <c r="F21" i="1"/>
  <c r="F31" i="1"/>
  <c r="F33" i="1" s="1"/>
  <c r="M19" i="1"/>
  <c r="M21" i="1" s="1"/>
  <c r="M20" i="1"/>
  <c r="J26" i="1"/>
  <c r="C38" i="1"/>
  <c r="K31" i="1"/>
  <c r="K33" i="1"/>
  <c r="S6" i="1"/>
  <c r="K32" i="1" s="1"/>
  <c r="K23" i="1"/>
  <c r="D35" i="1"/>
  <c r="K35" i="1"/>
  <c r="S12" i="1"/>
  <c r="K37" i="1" s="1"/>
  <c r="J25" i="1"/>
  <c r="C37" i="1"/>
  <c r="Q6" i="1"/>
  <c r="R6" i="1"/>
  <c r="K19" i="1"/>
  <c r="K21" i="1" s="1"/>
  <c r="D24" i="1"/>
  <c r="T6" i="1"/>
  <c r="R19" i="1"/>
  <c r="R20" i="1" s="1"/>
  <c r="Q11" i="1"/>
  <c r="Q13" i="1" s="1"/>
  <c r="T11" i="1"/>
  <c r="T13" i="1" s="1"/>
  <c r="R11" i="1"/>
  <c r="D36" i="1" s="1"/>
  <c r="P12" i="1"/>
  <c r="D25" i="1" s="1"/>
  <c r="K20" i="1" l="1"/>
  <c r="T20" i="1"/>
  <c r="M33" i="1"/>
  <c r="R13" i="1"/>
  <c r="D32" i="1"/>
  <c r="D33" i="1"/>
  <c r="Q12" i="1"/>
  <c r="K24" i="1"/>
  <c r="R24" i="1"/>
  <c r="R25" i="1" s="1"/>
  <c r="T12" i="1"/>
  <c r="R12" i="1"/>
  <c r="R26" i="1" l="1"/>
  <c r="K25" i="1"/>
  <c r="D37" i="1"/>
  <c r="K26" i="1"/>
  <c r="D38" i="1"/>
</calcChain>
</file>

<file path=xl/sharedStrings.xml><?xml version="1.0" encoding="utf-8"?>
<sst xmlns="http://schemas.openxmlformats.org/spreadsheetml/2006/main" count="201" uniqueCount="98">
  <si>
    <t>sample1</t>
    <phoneticPr fontId="1"/>
  </si>
  <si>
    <t>sample2</t>
    <phoneticPr fontId="1"/>
  </si>
  <si>
    <t>ratio</t>
    <phoneticPr fontId="1"/>
  </si>
  <si>
    <t>log2</t>
    <phoneticPr fontId="1"/>
  </si>
  <si>
    <t>ATAN</t>
    <phoneticPr fontId="1"/>
  </si>
  <si>
    <t>fold</t>
    <phoneticPr fontId="1"/>
  </si>
  <si>
    <t>ratio</t>
    <phoneticPr fontId="1"/>
  </si>
  <si>
    <t>fold</t>
    <phoneticPr fontId="1"/>
  </si>
  <si>
    <t>log2</t>
    <phoneticPr fontId="1"/>
  </si>
  <si>
    <t>ATAN</t>
    <phoneticPr fontId="1"/>
  </si>
  <si>
    <t>sample1</t>
    <phoneticPr fontId="1"/>
  </si>
  <si>
    <t>sample2</t>
    <phoneticPr fontId="1"/>
  </si>
  <si>
    <t>Step</t>
    <phoneticPr fontId="1"/>
  </si>
  <si>
    <t>Ratio</t>
    <phoneticPr fontId="1"/>
  </si>
  <si>
    <t>Log2</t>
    <phoneticPr fontId="1"/>
  </si>
  <si>
    <t>ATAN</t>
    <phoneticPr fontId="1"/>
  </si>
  <si>
    <t>Log10</t>
    <phoneticPr fontId="1"/>
  </si>
  <si>
    <t>log10</t>
    <phoneticPr fontId="1"/>
  </si>
  <si>
    <t>log10</t>
    <phoneticPr fontId="1"/>
  </si>
  <si>
    <t>log10</t>
    <phoneticPr fontId="1"/>
  </si>
  <si>
    <t>log10</t>
    <phoneticPr fontId="1"/>
  </si>
  <si>
    <t>Avg</t>
    <phoneticPr fontId="1"/>
  </si>
  <si>
    <t>StDev</t>
    <phoneticPr fontId="1"/>
  </si>
  <si>
    <t>Centering</t>
    <phoneticPr fontId="1"/>
  </si>
  <si>
    <t>conditio1</t>
    <phoneticPr fontId="1"/>
  </si>
  <si>
    <t>condition2</t>
    <phoneticPr fontId="1"/>
  </si>
  <si>
    <t>condition3</t>
    <phoneticPr fontId="1"/>
  </si>
  <si>
    <t>condition4</t>
    <phoneticPr fontId="1"/>
  </si>
  <si>
    <t>average</t>
    <phoneticPr fontId="1"/>
  </si>
  <si>
    <t>conditio1</t>
    <phoneticPr fontId="1"/>
  </si>
  <si>
    <t>condition2</t>
    <phoneticPr fontId="1"/>
  </si>
  <si>
    <t>condition3</t>
    <phoneticPr fontId="1"/>
  </si>
  <si>
    <t>condition4</t>
    <phoneticPr fontId="1"/>
  </si>
  <si>
    <t>gene A</t>
    <phoneticPr fontId="1"/>
  </si>
  <si>
    <t>gene B</t>
    <phoneticPr fontId="1"/>
  </si>
  <si>
    <t>gene C</t>
    <phoneticPr fontId="1"/>
  </si>
  <si>
    <t>Ratio to Control</t>
    <phoneticPr fontId="1"/>
  </si>
  <si>
    <t>control</t>
    <phoneticPr fontId="1"/>
  </si>
  <si>
    <t>treat1</t>
    <phoneticPr fontId="1"/>
  </si>
  <si>
    <t>treat2</t>
    <phoneticPr fontId="1"/>
  </si>
  <si>
    <t>treat3</t>
    <phoneticPr fontId="1"/>
  </si>
  <si>
    <t>treat3</t>
    <phoneticPr fontId="1"/>
  </si>
  <si>
    <t>gene A</t>
    <phoneticPr fontId="1"/>
  </si>
  <si>
    <t>gene C</t>
    <phoneticPr fontId="1"/>
  </si>
  <si>
    <t>probe ID</t>
    <phoneticPr fontId="1"/>
  </si>
  <si>
    <t>AVG</t>
    <phoneticPr fontId="1"/>
  </si>
  <si>
    <t>AVG</t>
    <phoneticPr fontId="1"/>
  </si>
  <si>
    <t>raw signal-1</t>
    <phoneticPr fontId="1"/>
  </si>
  <si>
    <t>raw signal-2</t>
    <phoneticPr fontId="1"/>
  </si>
  <si>
    <t>raw signal-3</t>
    <phoneticPr fontId="1"/>
  </si>
  <si>
    <t>log2 signal-1</t>
    <phoneticPr fontId="1"/>
  </si>
  <si>
    <t>log2 signal-2</t>
    <phoneticPr fontId="1"/>
  </si>
  <si>
    <t>log2 signal-3</t>
    <phoneticPr fontId="1"/>
  </si>
  <si>
    <t>normalized log2 signal-1</t>
    <phoneticPr fontId="1"/>
  </si>
  <si>
    <t>normalized log2 signal-2</t>
    <phoneticPr fontId="1"/>
  </si>
  <si>
    <t>normalized log2 signal-3</t>
    <phoneticPr fontId="1"/>
  </si>
  <si>
    <t>normalized log2 ratio-1</t>
    <phoneticPr fontId="1"/>
  </si>
  <si>
    <t>normalized log2 ratio-2</t>
    <phoneticPr fontId="1"/>
  </si>
  <si>
    <t>normalized log2 ratio-3</t>
    <phoneticPr fontId="1"/>
  </si>
  <si>
    <t>Why do you turn signals into ratios?</t>
    <phoneticPr fontId="1"/>
  </si>
  <si>
    <t>Why do you turn data into log ratios, not simple ratios?</t>
    <phoneticPr fontId="1"/>
  </si>
  <si>
    <t>StDev</t>
    <phoneticPr fontId="1"/>
  </si>
  <si>
    <t>So what's the preprocess of signals consequently?</t>
    <phoneticPr fontId="1"/>
  </si>
  <si>
    <t>x2 up &amp; x4 up</t>
    <phoneticPr fontId="1"/>
  </si>
  <si>
    <t>x2 down &amp; x4 down</t>
    <phoneticPr fontId="1"/>
  </si>
  <si>
    <t>x4 up &amp; x8 up</t>
    <phoneticPr fontId="1"/>
  </si>
  <si>
    <t>x8 up &amp; x16 up</t>
    <phoneticPr fontId="1"/>
  </si>
  <si>
    <t>x8 down &amp; x16 down</t>
    <phoneticPr fontId="1"/>
  </si>
  <si>
    <t>x4 down &amp; x8 down</t>
    <phoneticPr fontId="1"/>
  </si>
  <si>
    <t>x2&amp;4 down</t>
    <phoneticPr fontId="1"/>
  </si>
  <si>
    <t>x4&amp;8 down</t>
    <phoneticPr fontId="1"/>
  </si>
  <si>
    <t>x8&amp;16 down</t>
    <phoneticPr fontId="1"/>
  </si>
  <si>
    <t>x2&amp;4 up</t>
    <phoneticPr fontId="1"/>
  </si>
  <si>
    <t>x4&amp;8 up</t>
    <phoneticPr fontId="1"/>
  </si>
  <si>
    <t>x8&amp;16 up</t>
    <phoneticPr fontId="1"/>
  </si>
  <si>
    <t>x2up&amp;down</t>
    <phoneticPr fontId="1"/>
  </si>
  <si>
    <t>x8up&amp;down</t>
    <phoneticPr fontId="1"/>
  </si>
  <si>
    <t>x2&amp;4 up</t>
    <phoneticPr fontId="1"/>
  </si>
  <si>
    <t>x4&amp;8 up</t>
    <phoneticPr fontId="1"/>
  </si>
  <si>
    <t>x8&amp;16 up</t>
    <phoneticPr fontId="1"/>
  </si>
  <si>
    <t>x2up&amp;down</t>
    <phoneticPr fontId="1"/>
  </si>
  <si>
    <t>x8up&amp;down</t>
    <phoneticPr fontId="1"/>
  </si>
  <si>
    <t>x2&amp;4 up</t>
    <phoneticPr fontId="1"/>
  </si>
  <si>
    <t>x4&amp;8 up</t>
    <phoneticPr fontId="1"/>
  </si>
  <si>
    <t>x8&amp;16 up</t>
    <phoneticPr fontId="1"/>
  </si>
  <si>
    <t>x2up&amp;down</t>
    <phoneticPr fontId="1"/>
  </si>
  <si>
    <t>x8up&amp;down</t>
    <phoneticPr fontId="1"/>
  </si>
  <si>
    <t>x2&amp;4 down</t>
    <phoneticPr fontId="1"/>
  </si>
  <si>
    <t>x4&amp;8 down</t>
    <phoneticPr fontId="1"/>
  </si>
  <si>
    <t>x8&amp;16 down</t>
    <phoneticPr fontId="1"/>
  </si>
  <si>
    <t>Bias</t>
    <phoneticPr fontId="1"/>
  </si>
  <si>
    <t xml:space="preserve">Because omics data is highly complex, you need to simplify data by ignoring expression levels, and focusing on only changes.
Notice that ratios are completely same regardless of their expression levels, if they're proportional. “Centering” and “Ratio to Control” have equivalent effect in this sense. The only difference is denominator. If you apply “centering,” it isn’t so important if ratio is higher (or lower) than 0. But if you apply “Ratio to Control,” ratios mean it’s more (or less) expressing than control.
But turning into ratio is only an expedient to reduce a dimension. After you extract genes showing a particular expression patterns, it's a good idea to recover the dimension because expression levels must have significant meaning in a biological context. For example, you can separate genes which are not expressed in the control from the vague "up-regulated" list. It can be more important than p-values. 
</t>
    <phoneticPr fontId="1"/>
  </si>
  <si>
    <t>Ratios (red) are not balanced between up- and down- regulation. Up-regulation can be large number like 100 or 1000. On the other hand, down-regulation is expressed like 0.01 or 0.001. The distance from ratio 1, meaning "no change," can't be larger than 1. Don't you feel something wrong if I say the average of "8-fold up" and "8-fold down" is "4.06-fold up"? 
There are several techniques to turn ratios to be balanced (blue, green and purple). Notice that all of them treat equally up and down regulations. You get answer "no-change" as the average of "8-fold up" and "8-fold down." It fits our common sense. The differences are increment and variance.
Logarithm is very well known and widely used technique. You don't need to care about base, 2 or 10. Log2 and log10 values are proportional. It makes no difference in results of statistical tests or clustering.</t>
    <phoneticPr fontId="1"/>
  </si>
  <si>
    <t>STEP1: Log2 Transformation</t>
    <phoneticPr fontId="1"/>
  </si>
  <si>
    <t>STEP2: Global Normalization</t>
    <phoneticPr fontId="1"/>
  </si>
  <si>
    <t>STEP3: Ratio against sample1</t>
    <phoneticPr fontId="1"/>
  </si>
  <si>
    <t>STEP0: Original Signal Intensity</t>
    <phoneticPr fontId="1"/>
  </si>
  <si>
    <t>Now you know why you turn signal intensities into log ratios. One more step is generally applied in preprocessing before you analyze gene expression data. It's normalization.
You often see systematic biases due to experimental factors like hybridization, wash or chemical regent among samples. You can simulate such bias on the Excel sheet. If you set 3, sample 2 is 3 times higher than sample1, and sample3 is 3 times lower globally. 
Step1: Log2 Transformation: You see systematic bias, high in 2nd and low in 3rd.
Step2: Global Normalization: Cancelling bias features genuine fluctuations.
Step3: Turning into Ratio: It’s more obvious what genes are up- or down- regulated.
So, it's a processed of turning signal intensities into normalized log ratio.</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</si>
</sst>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0_ "/>
    <numFmt numFmtId="177" formatCode="0.00_ "/>
    <numFmt numFmtId="178" formatCode="#,##0_ "/>
    <numFmt numFmtId="179" formatCode="0.0_ "/>
    <numFmt numFmtId="180" formatCode="#,##0.0_ "/>
  </numFmts>
  <fonts count="6" x14ac:knownFonts="1">
    <font>
      <sz val="11"/>
      <color theme="1"/>
      <name val="ＭＳ Ｐゴシック"/>
      <family val="2"/>
      <charset val="128"/>
      <scheme val="minor"/>
    </font>
    <font>
      <sz val="6"/>
      <name val="ＭＳ Ｐゴシック"/>
      <family val="2"/>
      <charset val="128"/>
      <scheme val="minor"/>
    </font>
    <font>
      <sz val="11"/>
      <color theme="0"/>
      <name val="ＭＳ Ｐゴシック"/>
      <family val="2"/>
      <charset val="128"/>
      <scheme val="minor"/>
    </font>
    <font>
      <b/>
      <sz val="11"/>
      <color theme="1"/>
      <name val="ＭＳ Ｐゴシック"/>
      <family val="3"/>
      <charset val="128"/>
      <scheme val="minor"/>
    </font>
    <font>
      <sz val="11"/>
      <color theme="0"/>
      <name val="ＭＳ Ｐゴシック"/>
      <family val="3"/>
      <charset val="128"/>
      <scheme val="minor"/>
    </font>
    <font>
      <sz val="11"/>
      <color theme="1"/>
      <name val="ＭＳ Ｐゴシック"/>
      <family val="3"/>
      <charset val="128"/>
      <scheme val="minor"/>
    </font>
  </fonts>
  <fills count="22">
    <fill>
      <patternFill patternType="none"/>
    </fill>
    <fill>
      <patternFill patternType="gray125"/>
    </fill>
    <fill>
      <patternFill patternType="solid">
        <fgColor theme="6"/>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7"/>
        <bgColor indexed="64"/>
      </patternFill>
    </fill>
    <fill>
      <patternFill patternType="solid">
        <fgColor theme="5"/>
        <bgColor indexed="64"/>
      </patternFill>
    </fill>
    <fill>
      <patternFill patternType="solid">
        <fgColor theme="4"/>
        <bgColor indexed="64"/>
      </patternFill>
    </fill>
    <fill>
      <patternFill patternType="solid">
        <fgColor theme="4" tint="0.39997558519241921"/>
        <bgColor indexed="64"/>
      </patternFill>
    </fill>
    <fill>
      <patternFill patternType="solid">
        <fgColor theme="5" tint="-0.249977111117893"/>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alignment vertical="center"/>
    </xf>
  </cellStyleXfs>
  <cellXfs count="115">
    <xf numFmtId="0" fontId="0" fillId="0" borderId="0" xfId="0">
      <alignment vertical="center"/>
    </xf>
    <xf numFmtId="176" fontId="0" fillId="2" borderId="1" xfId="0" applyNumberFormat="1" applyFill="1" applyBorder="1">
      <alignment vertical="center"/>
    </xf>
    <xf numFmtId="176" fontId="0" fillId="6" borderId="5" xfId="0" applyNumberFormat="1" applyFill="1" applyBorder="1">
      <alignment vertical="center"/>
    </xf>
    <xf numFmtId="176" fontId="0" fillId="8" borderId="4" xfId="0" applyNumberFormat="1" applyFill="1" applyBorder="1">
      <alignment vertical="center"/>
    </xf>
    <xf numFmtId="176" fontId="0" fillId="3" borderId="4" xfId="0" applyNumberFormat="1" applyFill="1" applyBorder="1">
      <alignment vertical="center"/>
    </xf>
    <xf numFmtId="176" fontId="0" fillId="4" borderId="4" xfId="0" applyNumberFormat="1" applyFill="1" applyBorder="1">
      <alignment vertical="center"/>
    </xf>
    <xf numFmtId="176" fontId="0" fillId="9" borderId="4" xfId="0" applyNumberFormat="1" applyFill="1" applyBorder="1">
      <alignment vertical="center"/>
    </xf>
    <xf numFmtId="176" fontId="0" fillId="5" borderId="4" xfId="0" applyNumberFormat="1" applyFill="1" applyBorder="1">
      <alignment vertical="center"/>
    </xf>
    <xf numFmtId="176" fontId="0" fillId="7" borderId="8" xfId="0" applyNumberFormat="1" applyFill="1" applyBorder="1">
      <alignment vertical="center"/>
    </xf>
    <xf numFmtId="176" fontId="0" fillId="10" borderId="4" xfId="0" applyNumberFormat="1" applyFill="1" applyBorder="1">
      <alignment vertical="center"/>
    </xf>
    <xf numFmtId="176" fontId="0" fillId="11" borderId="5" xfId="0" applyNumberFormat="1" applyFill="1" applyBorder="1">
      <alignment vertical="center"/>
    </xf>
    <xf numFmtId="176" fontId="0" fillId="12" borderId="5" xfId="0" applyNumberFormat="1" applyFill="1" applyBorder="1">
      <alignment vertical="center"/>
    </xf>
    <xf numFmtId="0" fontId="2" fillId="13" borderId="4" xfId="0" applyFont="1" applyFill="1" applyBorder="1">
      <alignment vertical="center"/>
    </xf>
    <xf numFmtId="0" fontId="4" fillId="13" borderId="4" xfId="0" applyFont="1" applyFill="1" applyBorder="1">
      <alignment vertical="center"/>
    </xf>
    <xf numFmtId="0" fontId="4" fillId="13" borderId="1" xfId="0" applyFont="1" applyFill="1" applyBorder="1">
      <alignment vertical="center"/>
    </xf>
    <xf numFmtId="0" fontId="2" fillId="13" borderId="6" xfId="0" applyFont="1" applyFill="1" applyBorder="1">
      <alignment vertical="center"/>
    </xf>
    <xf numFmtId="0" fontId="4" fillId="13" borderId="7" xfId="0" applyFont="1" applyFill="1" applyBorder="1">
      <alignment vertical="center"/>
    </xf>
    <xf numFmtId="0" fontId="4" fillId="13" borderId="6" xfId="0" applyFont="1" applyFill="1" applyBorder="1">
      <alignment vertical="center"/>
    </xf>
    <xf numFmtId="0" fontId="4" fillId="13" borderId="0" xfId="0" applyFont="1" applyFill="1" applyBorder="1">
      <alignment vertical="center"/>
    </xf>
    <xf numFmtId="176" fontId="3" fillId="0" borderId="2" xfId="0" applyNumberFormat="1" applyFont="1" applyFill="1" applyBorder="1">
      <alignment vertical="center"/>
    </xf>
    <xf numFmtId="176" fontId="0" fillId="0" borderId="2" xfId="0" applyNumberFormat="1" applyFill="1" applyBorder="1">
      <alignment vertical="center"/>
    </xf>
    <xf numFmtId="176" fontId="0" fillId="0" borderId="3" xfId="0" applyNumberFormat="1" applyFill="1" applyBorder="1">
      <alignment vertical="center"/>
    </xf>
    <xf numFmtId="176" fontId="0" fillId="0" borderId="6" xfId="0" applyNumberFormat="1" applyFill="1" applyBorder="1">
      <alignment vertical="center"/>
    </xf>
    <xf numFmtId="176" fontId="0" fillId="0" borderId="7" xfId="0" applyNumberFormat="1" applyFill="1" applyBorder="1">
      <alignment vertical="center"/>
    </xf>
    <xf numFmtId="176" fontId="0" fillId="15" borderId="8" xfId="0" applyNumberFormat="1" applyFill="1" applyBorder="1">
      <alignment vertical="center"/>
    </xf>
    <xf numFmtId="176" fontId="0" fillId="5" borderId="8" xfId="0" applyNumberFormat="1" applyFill="1" applyBorder="1">
      <alignment vertical="center"/>
    </xf>
    <xf numFmtId="176" fontId="0" fillId="7" borderId="4" xfId="0" applyNumberFormat="1" applyFill="1" applyBorder="1">
      <alignment vertical="center"/>
    </xf>
    <xf numFmtId="176" fontId="0" fillId="16" borderId="4" xfId="0" applyNumberFormat="1" applyFill="1" applyBorder="1">
      <alignment vertical="center"/>
    </xf>
    <xf numFmtId="176" fontId="0" fillId="15" borderId="4" xfId="0" applyNumberFormat="1" applyFill="1" applyBorder="1">
      <alignment vertical="center"/>
    </xf>
    <xf numFmtId="176" fontId="0" fillId="15" borderId="1" xfId="0" applyNumberFormat="1" applyFill="1" applyBorder="1">
      <alignment vertical="center"/>
    </xf>
    <xf numFmtId="176" fontId="0" fillId="15" borderId="5" xfId="0" applyNumberFormat="1" applyFill="1" applyBorder="1">
      <alignment vertical="center"/>
    </xf>
    <xf numFmtId="176" fontId="0" fillId="18" borderId="5" xfId="0" applyNumberFormat="1" applyFill="1" applyBorder="1">
      <alignment vertical="center"/>
    </xf>
    <xf numFmtId="176" fontId="0" fillId="4" borderId="8" xfId="0" applyNumberFormat="1" applyFill="1" applyBorder="1">
      <alignment vertical="center"/>
    </xf>
    <xf numFmtId="176" fontId="0" fillId="12" borderId="4" xfId="0" applyNumberFormat="1" applyFill="1" applyBorder="1">
      <alignment vertical="center"/>
    </xf>
    <xf numFmtId="176" fontId="0" fillId="19" borderId="1" xfId="0" applyNumberFormat="1" applyFill="1" applyBorder="1">
      <alignment vertical="center"/>
    </xf>
    <xf numFmtId="0" fontId="3" fillId="0" borderId="0" xfId="0" applyFont="1">
      <alignment vertical="center"/>
    </xf>
    <xf numFmtId="176" fontId="5" fillId="0" borderId="2" xfId="0" applyNumberFormat="1" applyFont="1" applyFill="1" applyBorder="1">
      <alignment vertical="center"/>
    </xf>
    <xf numFmtId="176" fontId="0" fillId="9" borderId="1" xfId="0" applyNumberFormat="1" applyFill="1" applyBorder="1">
      <alignment vertical="center"/>
    </xf>
    <xf numFmtId="176" fontId="0" fillId="0" borderId="9" xfId="0" applyNumberFormat="1" applyFill="1" applyBorder="1">
      <alignment vertical="center"/>
    </xf>
    <xf numFmtId="176" fontId="0" fillId="0" borderId="10" xfId="0" applyNumberFormat="1" applyFill="1" applyBorder="1">
      <alignment vertical="center"/>
    </xf>
    <xf numFmtId="176" fontId="0" fillId="0" borderId="11" xfId="0" applyNumberFormat="1" applyFill="1" applyBorder="1">
      <alignment vertical="center"/>
    </xf>
    <xf numFmtId="176" fontId="0" fillId="0" borderId="12" xfId="0" applyNumberFormat="1" applyFill="1" applyBorder="1">
      <alignment vertical="center"/>
    </xf>
    <xf numFmtId="176" fontId="0" fillId="10" borderId="5" xfId="0" applyNumberFormat="1" applyFill="1" applyBorder="1">
      <alignment vertical="center"/>
    </xf>
    <xf numFmtId="176" fontId="0" fillId="0" borderId="2" xfId="0" applyNumberFormat="1" applyBorder="1">
      <alignment vertical="center"/>
    </xf>
    <xf numFmtId="176" fontId="0" fillId="0" borderId="10" xfId="0" applyNumberFormat="1" applyBorder="1">
      <alignment vertical="center"/>
    </xf>
    <xf numFmtId="176" fontId="0" fillId="0" borderId="13" xfId="0" applyNumberFormat="1" applyBorder="1">
      <alignment vertical="center"/>
    </xf>
    <xf numFmtId="176" fontId="0" fillId="0" borderId="14" xfId="0" applyNumberFormat="1" applyBorder="1">
      <alignment vertical="center"/>
    </xf>
    <xf numFmtId="176" fontId="0" fillId="2" borderId="8" xfId="0" applyNumberFormat="1" applyFill="1" applyBorder="1">
      <alignment vertical="center"/>
    </xf>
    <xf numFmtId="176" fontId="0" fillId="19" borderId="5" xfId="0" applyNumberFormat="1" applyFill="1" applyBorder="1">
      <alignment vertical="center"/>
    </xf>
    <xf numFmtId="177" fontId="0" fillId="2" borderId="3" xfId="0" applyNumberFormat="1" applyFill="1" applyBorder="1">
      <alignment vertical="center"/>
    </xf>
    <xf numFmtId="177" fontId="0" fillId="20" borderId="12" xfId="0" applyNumberFormat="1" applyFill="1" applyBorder="1">
      <alignment vertical="center"/>
    </xf>
    <xf numFmtId="177" fontId="0" fillId="19" borderId="12" xfId="0" applyNumberFormat="1" applyFill="1" applyBorder="1">
      <alignment vertical="center"/>
    </xf>
    <xf numFmtId="177" fontId="0" fillId="17" borderId="4" xfId="0" applyNumberFormat="1" applyFill="1" applyBorder="1">
      <alignment vertical="center"/>
    </xf>
    <xf numFmtId="177" fontId="0" fillId="17" borderId="5" xfId="0" applyNumberFormat="1" applyFill="1" applyBorder="1">
      <alignment vertical="center"/>
    </xf>
    <xf numFmtId="176" fontId="0" fillId="0" borderId="3" xfId="0" applyNumberFormat="1" applyBorder="1">
      <alignment vertical="center"/>
    </xf>
    <xf numFmtId="176" fontId="0" fillId="0" borderId="12" xfId="0" applyNumberFormat="1" applyBorder="1">
      <alignment vertical="center"/>
    </xf>
    <xf numFmtId="176" fontId="0" fillId="3" borderId="5" xfId="0" applyNumberFormat="1" applyFill="1" applyBorder="1">
      <alignment vertical="center"/>
    </xf>
    <xf numFmtId="176" fontId="0" fillId="6" borderId="8" xfId="0" applyNumberFormat="1" applyFill="1" applyBorder="1">
      <alignment vertical="center"/>
    </xf>
    <xf numFmtId="176" fontId="0" fillId="18" borderId="8" xfId="0" applyNumberFormat="1" applyFill="1" applyBorder="1">
      <alignment vertical="center"/>
    </xf>
    <xf numFmtId="177" fontId="0" fillId="6" borderId="3" xfId="0" applyNumberFormat="1" applyFill="1" applyBorder="1">
      <alignment vertical="center"/>
    </xf>
    <xf numFmtId="177" fontId="0" fillId="11" borderId="4" xfId="0" applyNumberFormat="1" applyFill="1" applyBorder="1">
      <alignment vertical="center"/>
    </xf>
    <xf numFmtId="0" fontId="0" fillId="21" borderId="2" xfId="0" applyFill="1" applyBorder="1">
      <alignment vertical="center"/>
    </xf>
    <xf numFmtId="0" fontId="0" fillId="21" borderId="9" xfId="0" applyFill="1" applyBorder="1">
      <alignment vertical="center"/>
    </xf>
    <xf numFmtId="0" fontId="0" fillId="21" borderId="10" xfId="0" applyFill="1" applyBorder="1">
      <alignment vertical="center"/>
    </xf>
    <xf numFmtId="0" fontId="0" fillId="7" borderId="6" xfId="0" applyFill="1" applyBorder="1">
      <alignment vertical="center"/>
    </xf>
    <xf numFmtId="0" fontId="0" fillId="21" borderId="6" xfId="0" applyFill="1" applyBorder="1">
      <alignment vertical="center"/>
    </xf>
    <xf numFmtId="178" fontId="0" fillId="0" borderId="2" xfId="0" applyNumberFormat="1" applyBorder="1">
      <alignment vertical="center"/>
    </xf>
    <xf numFmtId="178" fontId="0" fillId="0" borderId="9" xfId="0" applyNumberFormat="1" applyBorder="1">
      <alignment vertical="center"/>
    </xf>
    <xf numFmtId="178" fontId="0" fillId="0" borderId="10" xfId="0" applyNumberFormat="1" applyBorder="1">
      <alignment vertical="center"/>
    </xf>
    <xf numFmtId="178" fontId="0" fillId="3" borderId="6" xfId="0" applyNumberFormat="1" applyFill="1" applyBorder="1">
      <alignment vertical="center"/>
    </xf>
    <xf numFmtId="179" fontId="0" fillId="0" borderId="2" xfId="0" applyNumberFormat="1" applyBorder="1">
      <alignment vertical="center"/>
    </xf>
    <xf numFmtId="179" fontId="0" fillId="0" borderId="9" xfId="0" applyNumberFormat="1" applyBorder="1">
      <alignment vertical="center"/>
    </xf>
    <xf numFmtId="179" fontId="0" fillId="0" borderId="10" xfId="0" applyNumberFormat="1" applyBorder="1">
      <alignment vertical="center"/>
    </xf>
    <xf numFmtId="0" fontId="0" fillId="21" borderId="15" xfId="0" applyFill="1" applyBorder="1">
      <alignment vertical="center"/>
    </xf>
    <xf numFmtId="178" fontId="0" fillId="0" borderId="13" xfId="0" applyNumberFormat="1" applyBorder="1">
      <alignment vertical="center"/>
    </xf>
    <xf numFmtId="178" fontId="0" fillId="0" borderId="0" xfId="0" applyNumberFormat="1" applyBorder="1">
      <alignment vertical="center"/>
    </xf>
    <xf numFmtId="178" fontId="0" fillId="0" borderId="14" xfId="0" applyNumberFormat="1" applyBorder="1">
      <alignment vertical="center"/>
    </xf>
    <xf numFmtId="178" fontId="0" fillId="3" borderId="15" xfId="0" applyNumberFormat="1" applyFill="1" applyBorder="1">
      <alignment vertical="center"/>
    </xf>
    <xf numFmtId="179" fontId="0" fillId="0" borderId="13" xfId="0" applyNumberFormat="1" applyBorder="1">
      <alignment vertical="center"/>
    </xf>
    <xf numFmtId="179" fontId="0" fillId="0" borderId="0" xfId="0" applyNumberFormat="1" applyBorder="1">
      <alignment vertical="center"/>
    </xf>
    <xf numFmtId="179" fontId="0" fillId="0" borderId="14" xfId="0" applyNumberFormat="1" applyBorder="1">
      <alignment vertical="center"/>
    </xf>
    <xf numFmtId="0" fontId="0" fillId="21" borderId="7" xfId="0" applyFill="1" applyBorder="1">
      <alignment vertical="center"/>
    </xf>
    <xf numFmtId="178" fontId="0" fillId="0" borderId="3" xfId="0" applyNumberFormat="1" applyBorder="1">
      <alignment vertical="center"/>
    </xf>
    <xf numFmtId="178" fontId="0" fillId="0" borderId="11" xfId="0" applyNumberFormat="1" applyBorder="1">
      <alignment vertical="center"/>
    </xf>
    <xf numFmtId="178" fontId="5" fillId="0" borderId="11" xfId="0" applyNumberFormat="1" applyFont="1" applyBorder="1">
      <alignment vertical="center"/>
    </xf>
    <xf numFmtId="178" fontId="0" fillId="0" borderId="12" xfId="0" applyNumberFormat="1" applyBorder="1">
      <alignment vertical="center"/>
    </xf>
    <xf numFmtId="178" fontId="0" fillId="3" borderId="7" xfId="0" applyNumberFormat="1" applyFill="1" applyBorder="1">
      <alignment vertical="center"/>
    </xf>
    <xf numFmtId="179" fontId="0" fillId="0" borderId="3" xfId="0" applyNumberFormat="1" applyBorder="1">
      <alignment vertical="center"/>
    </xf>
    <xf numFmtId="179" fontId="0" fillId="0" borderId="11" xfId="0" applyNumberFormat="1" applyBorder="1">
      <alignment vertical="center"/>
    </xf>
    <xf numFmtId="179" fontId="0" fillId="0" borderId="12" xfId="0" applyNumberFormat="1" applyBorder="1">
      <alignment vertical="center"/>
    </xf>
    <xf numFmtId="0" fontId="0" fillId="21" borderId="4" xfId="0" applyFill="1" applyBorder="1">
      <alignment vertical="center"/>
    </xf>
    <xf numFmtId="0" fontId="0" fillId="21" borderId="8" xfId="0" applyFill="1" applyBorder="1">
      <alignment vertical="center"/>
    </xf>
    <xf numFmtId="0" fontId="0" fillId="2" borderId="1" xfId="0" applyFill="1" applyBorder="1">
      <alignment vertical="center"/>
    </xf>
    <xf numFmtId="178" fontId="0" fillId="17" borderId="15" xfId="0" applyNumberFormat="1" applyFill="1" applyBorder="1">
      <alignment vertical="center"/>
    </xf>
    <xf numFmtId="178" fontId="0" fillId="17" borderId="7" xfId="0" applyNumberFormat="1" applyFill="1" applyBorder="1">
      <alignment vertical="center"/>
    </xf>
    <xf numFmtId="0" fontId="3" fillId="0" borderId="0" xfId="0" applyFont="1" applyFill="1" applyBorder="1">
      <alignment vertical="center"/>
    </xf>
    <xf numFmtId="0" fontId="0" fillId="14" borderId="15" xfId="0" applyFill="1" applyBorder="1">
      <alignment vertical="center"/>
    </xf>
    <xf numFmtId="180" fontId="0" fillId="0" borderId="0" xfId="0" applyNumberFormat="1" applyBorder="1">
      <alignment vertical="center"/>
    </xf>
    <xf numFmtId="180" fontId="0" fillId="0" borderId="14" xfId="0" applyNumberFormat="1" applyBorder="1">
      <alignment vertical="center"/>
    </xf>
    <xf numFmtId="0" fontId="3" fillId="14" borderId="1" xfId="0" applyFont="1" applyFill="1" applyBorder="1">
      <alignment vertical="center"/>
    </xf>
    <xf numFmtId="180" fontId="3" fillId="0" borderId="8" xfId="0" applyNumberFormat="1" applyFont="1" applyBorder="1">
      <alignment vertical="center"/>
    </xf>
    <xf numFmtId="180" fontId="3" fillId="0" borderId="5" xfId="0" applyNumberFormat="1" applyFont="1" applyBorder="1">
      <alignment vertical="center"/>
    </xf>
    <xf numFmtId="0" fontId="3" fillId="0" borderId="9" xfId="0" applyFont="1" applyFill="1" applyBorder="1">
      <alignment vertical="center"/>
    </xf>
    <xf numFmtId="180" fontId="3" fillId="0" borderId="9" xfId="0" applyNumberFormat="1" applyFont="1" applyFill="1" applyBorder="1">
      <alignment vertical="center"/>
    </xf>
    <xf numFmtId="0" fontId="0" fillId="14" borderId="1" xfId="0" applyFill="1" applyBorder="1" applyAlignment="1">
      <alignment vertical="center" wrapText="1"/>
    </xf>
    <xf numFmtId="0" fontId="0" fillId="14" borderId="8" xfId="0" applyFill="1" applyBorder="1" applyAlignment="1">
      <alignment vertical="center" wrapText="1"/>
    </xf>
    <xf numFmtId="0" fontId="0" fillId="14" borderId="5" xfId="0" applyFill="1" applyBorder="1" applyAlignment="1">
      <alignment vertical="center" wrapText="1"/>
    </xf>
    <xf numFmtId="0" fontId="0" fillId="0" borderId="0" xfId="0" applyAlignment="1">
      <alignment vertical="center" wrapText="1"/>
    </xf>
    <xf numFmtId="0" fontId="0" fillId="21" borderId="5" xfId="0" applyFill="1" applyBorder="1">
      <alignment vertical="center"/>
    </xf>
    <xf numFmtId="0" fontId="0" fillId="0" borderId="0" xfId="0" applyAlignment="1">
      <alignment vertical="center"/>
    </xf>
    <xf numFmtId="0" fontId="0" fillId="0" borderId="0" xfId="0" applyFill="1" applyBorder="1" applyAlignment="1">
      <alignment vertical="center" wrapText="1"/>
    </xf>
    <xf numFmtId="176" fontId="3" fillId="5" borderId="5" xfId="0" applyNumberFormat="1" applyFont="1" applyFill="1" applyBorder="1">
      <alignment vertical="center"/>
    </xf>
    <xf numFmtId="177" fontId="3" fillId="17" borderId="5" xfId="0" applyNumberFormat="1" applyFont="1" applyFill="1" applyBorder="1">
      <alignment vertical="center"/>
    </xf>
    <xf numFmtId="177" fontId="3" fillId="11" borderId="5" xfId="0" applyNumberFormat="1" applyFont="1" applyFill="1" applyBorder="1">
      <alignment vertical="center"/>
    </xf>
    <xf numFmtId="0" fontId="3" fillId="21" borderId="1" xfId="0" applyFont="1" applyFill="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'Model of Preprocessing'!$B$4:$D$4</c:f>
              <c:strCache>
                <c:ptCount val="3"/>
                <c:pt idx="0">
                  <c:v>raw signal-1</c:v>
                </c:pt>
                <c:pt idx="1">
                  <c:v>raw signal-2</c:v>
                </c:pt>
                <c:pt idx="2">
                  <c:v>raw signal-3</c:v>
                </c:pt>
              </c:strCache>
            </c:strRef>
          </c:cat>
          <c:val>
            <c:numRef>
              <c:f>'Model of Preprocessing'!$B$5:$D$5</c:f>
              <c:numCache>
                <c:formatCode>#,##0.0_ </c:formatCode>
                <c:ptCount val="3"/>
                <c:pt idx="0">
                  <c:v>1.3493274643107469</c:v>
                </c:pt>
                <c:pt idx="1">
                  <c:v>4.8291707175257912</c:v>
                </c:pt>
                <c:pt idx="2">
                  <c:v>0.13047640015901144</c:v>
                </c:pt>
              </c:numCache>
            </c:numRef>
          </c:val>
          <c:smooth val="0"/>
        </c:ser>
        <c:ser>
          <c:idx val="1"/>
          <c:order val="1"/>
          <c:cat>
            <c:strRef>
              <c:f>'Model of Preprocessing'!$B$4:$D$4</c:f>
              <c:strCache>
                <c:ptCount val="3"/>
                <c:pt idx="0">
                  <c:v>raw signal-1</c:v>
                </c:pt>
                <c:pt idx="1">
                  <c:v>raw signal-2</c:v>
                </c:pt>
                <c:pt idx="2">
                  <c:v>raw signal-3</c:v>
                </c:pt>
              </c:strCache>
            </c:strRef>
          </c:cat>
          <c:val>
            <c:numRef>
              <c:f>'Model of Preprocessing'!$B$6:$D$6</c:f>
              <c:numCache>
                <c:formatCode>#,##0.0_ </c:formatCode>
                <c:ptCount val="3"/>
                <c:pt idx="0">
                  <c:v>3.8046605169729419</c:v>
                </c:pt>
                <c:pt idx="1">
                  <c:v>10.053644492826503</c:v>
                </c:pt>
                <c:pt idx="2">
                  <c:v>1.0376048835452372</c:v>
                </c:pt>
              </c:numCache>
            </c:numRef>
          </c:val>
          <c:smooth val="0"/>
        </c:ser>
        <c:ser>
          <c:idx val="2"/>
          <c:order val="2"/>
          <c:cat>
            <c:strRef>
              <c:f>'Model of Preprocessing'!$B$4:$D$4</c:f>
              <c:strCache>
                <c:ptCount val="3"/>
                <c:pt idx="0">
                  <c:v>raw signal-1</c:v>
                </c:pt>
                <c:pt idx="1">
                  <c:v>raw signal-2</c:v>
                </c:pt>
                <c:pt idx="2">
                  <c:v>raw signal-3</c:v>
                </c:pt>
              </c:strCache>
            </c:strRef>
          </c:cat>
          <c:val>
            <c:numRef>
              <c:f>'Model of Preprocessing'!$B$7:$D$7</c:f>
              <c:numCache>
                <c:formatCode>#,##0.0_ </c:formatCode>
                <c:ptCount val="3"/>
                <c:pt idx="0">
                  <c:v>1.685993361954008E-2</c:v>
                </c:pt>
                <c:pt idx="1">
                  <c:v>22.920098139327422</c:v>
                </c:pt>
                <c:pt idx="2">
                  <c:v>1.2461956035147932</c:v>
                </c:pt>
              </c:numCache>
            </c:numRef>
          </c:val>
          <c:smooth val="0"/>
        </c:ser>
        <c:ser>
          <c:idx val="3"/>
          <c:order val="3"/>
          <c:cat>
            <c:strRef>
              <c:f>'Model of Preprocessing'!$B$4:$D$4</c:f>
              <c:strCache>
                <c:ptCount val="3"/>
                <c:pt idx="0">
                  <c:v>raw signal-1</c:v>
                </c:pt>
                <c:pt idx="1">
                  <c:v>raw signal-2</c:v>
                </c:pt>
                <c:pt idx="2">
                  <c:v>raw signal-3</c:v>
                </c:pt>
              </c:strCache>
            </c:strRef>
          </c:cat>
          <c:val>
            <c:numRef>
              <c:f>'Model of Preprocessing'!$B$8:$D$8</c:f>
              <c:numCache>
                <c:formatCode>#,##0.0_ </c:formatCode>
                <c:ptCount val="3"/>
                <c:pt idx="0">
                  <c:v>8.1425945974969274</c:v>
                </c:pt>
                <c:pt idx="1">
                  <c:v>4.4283091646599075</c:v>
                </c:pt>
                <c:pt idx="2">
                  <c:v>2.3995584704346591</c:v>
                </c:pt>
              </c:numCache>
            </c:numRef>
          </c:val>
          <c:smooth val="0"/>
        </c:ser>
        <c:ser>
          <c:idx val="4"/>
          <c:order val="4"/>
          <c:cat>
            <c:strRef>
              <c:f>'Model of Preprocessing'!$B$4:$D$4</c:f>
              <c:strCache>
                <c:ptCount val="3"/>
                <c:pt idx="0">
                  <c:v>raw signal-1</c:v>
                </c:pt>
                <c:pt idx="1">
                  <c:v>raw signal-2</c:v>
                </c:pt>
                <c:pt idx="2">
                  <c:v>raw signal-3</c:v>
                </c:pt>
              </c:strCache>
            </c:strRef>
          </c:cat>
          <c:val>
            <c:numRef>
              <c:f>'Model of Preprocessing'!$B$9:$D$9</c:f>
              <c:numCache>
                <c:formatCode>#,##0.0_ </c:formatCode>
                <c:ptCount val="3"/>
                <c:pt idx="0">
                  <c:v>22.885644605318632</c:v>
                </c:pt>
                <c:pt idx="1">
                  <c:v>38.542765938462949</c:v>
                </c:pt>
                <c:pt idx="2">
                  <c:v>1.3362049329303929</c:v>
                </c:pt>
              </c:numCache>
            </c:numRef>
          </c:val>
          <c:smooth val="0"/>
        </c:ser>
        <c:ser>
          <c:idx val="5"/>
          <c:order val="5"/>
          <c:cat>
            <c:strRef>
              <c:f>'Model of Preprocessing'!$B$4:$D$4</c:f>
              <c:strCache>
                <c:ptCount val="3"/>
                <c:pt idx="0">
                  <c:v>raw signal-1</c:v>
                </c:pt>
                <c:pt idx="1">
                  <c:v>raw signal-2</c:v>
                </c:pt>
                <c:pt idx="2">
                  <c:v>raw signal-3</c:v>
                </c:pt>
              </c:strCache>
            </c:strRef>
          </c:cat>
          <c:val>
            <c:numRef>
              <c:f>'Model of Preprocessing'!$B$10:$D$10</c:f>
              <c:numCache>
                <c:formatCode>#,##0.0_ </c:formatCode>
                <c:ptCount val="3"/>
                <c:pt idx="0">
                  <c:v>51.16889622714136</c:v>
                </c:pt>
                <c:pt idx="1">
                  <c:v>106.20291005135206</c:v>
                </c:pt>
                <c:pt idx="2">
                  <c:v>10.020295106142582</c:v>
                </c:pt>
              </c:numCache>
            </c:numRef>
          </c:val>
          <c:smooth val="0"/>
        </c:ser>
        <c:ser>
          <c:idx val="6"/>
          <c:order val="6"/>
          <c:cat>
            <c:strRef>
              <c:f>'Model of Preprocessing'!$B$4:$D$4</c:f>
              <c:strCache>
                <c:ptCount val="3"/>
                <c:pt idx="0">
                  <c:v>raw signal-1</c:v>
                </c:pt>
                <c:pt idx="1">
                  <c:v>raw signal-2</c:v>
                </c:pt>
                <c:pt idx="2">
                  <c:v>raw signal-3</c:v>
                </c:pt>
              </c:strCache>
            </c:strRef>
          </c:cat>
          <c:val>
            <c:numRef>
              <c:f>'Model of Preprocessing'!$B$11:$D$11</c:f>
              <c:numCache>
                <c:formatCode>#,##0.0_ </c:formatCode>
                <c:ptCount val="3"/>
                <c:pt idx="0">
                  <c:v>47.633534975540414</c:v>
                </c:pt>
                <c:pt idx="1">
                  <c:v>160.03524932567586</c:v>
                </c:pt>
                <c:pt idx="2">
                  <c:v>5.5427389563676099</c:v>
                </c:pt>
              </c:numCache>
            </c:numRef>
          </c:val>
          <c:smooth val="0"/>
        </c:ser>
        <c:ser>
          <c:idx val="7"/>
          <c:order val="7"/>
          <c:cat>
            <c:strRef>
              <c:f>'Model of Preprocessing'!$B$4:$D$4</c:f>
              <c:strCache>
                <c:ptCount val="3"/>
                <c:pt idx="0">
                  <c:v>raw signal-1</c:v>
                </c:pt>
                <c:pt idx="1">
                  <c:v>raw signal-2</c:v>
                </c:pt>
                <c:pt idx="2">
                  <c:v>raw signal-3</c:v>
                </c:pt>
              </c:strCache>
            </c:strRef>
          </c:cat>
          <c:val>
            <c:numRef>
              <c:f>'Model of Preprocessing'!$B$12:$D$12</c:f>
              <c:numCache>
                <c:formatCode>#,##0.0_ </c:formatCode>
                <c:ptCount val="3"/>
                <c:pt idx="0">
                  <c:v>156.69485017420976</c:v>
                </c:pt>
                <c:pt idx="1">
                  <c:v>267.06664417138347</c:v>
                </c:pt>
                <c:pt idx="2">
                  <c:v>21.989203151310704</c:v>
                </c:pt>
              </c:numCache>
            </c:numRef>
          </c:val>
          <c:smooth val="0"/>
        </c:ser>
        <c:ser>
          <c:idx val="8"/>
          <c:order val="8"/>
          <c:cat>
            <c:strRef>
              <c:f>'Model of Preprocessing'!$B$4:$D$4</c:f>
              <c:strCache>
                <c:ptCount val="3"/>
                <c:pt idx="0">
                  <c:v>raw signal-1</c:v>
                </c:pt>
                <c:pt idx="1">
                  <c:v>raw signal-2</c:v>
                </c:pt>
                <c:pt idx="2">
                  <c:v>raw signal-3</c:v>
                </c:pt>
              </c:strCache>
            </c:strRef>
          </c:cat>
          <c:val>
            <c:numRef>
              <c:f>'Model of Preprocessing'!$B$13:$D$13</c:f>
              <c:numCache>
                <c:formatCode>#,##0.0_ </c:formatCode>
                <c:ptCount val="3"/>
                <c:pt idx="0">
                  <c:v>485.9470783847791</c:v>
                </c:pt>
                <c:pt idx="1">
                  <c:v>212.27870041060822</c:v>
                </c:pt>
                <c:pt idx="2">
                  <c:v>157.93140979243967</c:v>
                </c:pt>
              </c:numCache>
            </c:numRef>
          </c:val>
          <c:smooth val="0"/>
        </c:ser>
        <c:ser>
          <c:idx val="9"/>
          <c:order val="9"/>
          <c:cat>
            <c:strRef>
              <c:f>'Model of Preprocessing'!$B$4:$D$4</c:f>
              <c:strCache>
                <c:ptCount val="3"/>
                <c:pt idx="0">
                  <c:v>raw signal-1</c:v>
                </c:pt>
                <c:pt idx="1">
                  <c:v>raw signal-2</c:v>
                </c:pt>
                <c:pt idx="2">
                  <c:v>raw signal-3</c:v>
                </c:pt>
              </c:strCache>
            </c:strRef>
          </c:cat>
          <c:val>
            <c:numRef>
              <c:f>'Model of Preprocessing'!$B$14:$D$14</c:f>
              <c:numCache>
                <c:formatCode>#,##0.0_ </c:formatCode>
                <c:ptCount val="3"/>
                <c:pt idx="0">
                  <c:v>746.82745394726078</c:v>
                </c:pt>
                <c:pt idx="1">
                  <c:v>1779.1166043843809</c:v>
                </c:pt>
                <c:pt idx="2">
                  <c:v>245.53114979242284</c:v>
                </c:pt>
              </c:numCache>
            </c:numRef>
          </c:val>
          <c:smooth val="0"/>
        </c:ser>
        <c:ser>
          <c:idx val="10"/>
          <c:order val="10"/>
          <c:cat>
            <c:strRef>
              <c:f>'Model of Preprocessing'!$B$4:$D$4</c:f>
              <c:strCache>
                <c:ptCount val="3"/>
                <c:pt idx="0">
                  <c:v>raw signal-1</c:v>
                </c:pt>
                <c:pt idx="1">
                  <c:v>raw signal-2</c:v>
                </c:pt>
                <c:pt idx="2">
                  <c:v>raw signal-3</c:v>
                </c:pt>
              </c:strCache>
            </c:strRef>
          </c:cat>
          <c:val>
            <c:numRef>
              <c:f>'Model of Preprocessing'!$B$15:$D$15</c:f>
              <c:numCache>
                <c:formatCode>#,##0.0_ </c:formatCode>
                <c:ptCount val="3"/>
                <c:pt idx="0">
                  <c:v>162.54908515046054</c:v>
                </c:pt>
                <c:pt idx="1">
                  <c:v>5093.4990771533257</c:v>
                </c:pt>
                <c:pt idx="2">
                  <c:v>196.39171200751926</c:v>
                </c:pt>
              </c:numCache>
            </c:numRef>
          </c:val>
          <c:smooth val="0"/>
        </c:ser>
        <c:ser>
          <c:idx val="11"/>
          <c:order val="11"/>
          <c:cat>
            <c:strRef>
              <c:f>'Model of Preprocessing'!$B$4:$D$4</c:f>
              <c:strCache>
                <c:ptCount val="3"/>
                <c:pt idx="0">
                  <c:v>raw signal-1</c:v>
                </c:pt>
                <c:pt idx="1">
                  <c:v>raw signal-2</c:v>
                </c:pt>
                <c:pt idx="2">
                  <c:v>raw signal-3</c:v>
                </c:pt>
              </c:strCache>
            </c:strRef>
          </c:cat>
          <c:val>
            <c:numRef>
              <c:f>'Model of Preprocessing'!$B$16:$D$16</c:f>
              <c:numCache>
                <c:formatCode>#,##0.0_ </c:formatCode>
                <c:ptCount val="3"/>
                <c:pt idx="0">
                  <c:v>188.64133012144202</c:v>
                </c:pt>
                <c:pt idx="1">
                  <c:v>7483.810961275778</c:v>
                </c:pt>
                <c:pt idx="2">
                  <c:v>982.19691890541105</c:v>
                </c:pt>
              </c:numCache>
            </c:numRef>
          </c:val>
          <c:smooth val="0"/>
        </c:ser>
        <c:ser>
          <c:idx val="12"/>
          <c:order val="12"/>
          <c:cat>
            <c:strRef>
              <c:f>'Model of Preprocessing'!$B$4:$D$4</c:f>
              <c:strCache>
                <c:ptCount val="3"/>
                <c:pt idx="0">
                  <c:v>raw signal-1</c:v>
                </c:pt>
                <c:pt idx="1">
                  <c:v>raw signal-2</c:v>
                </c:pt>
                <c:pt idx="2">
                  <c:v>raw signal-3</c:v>
                </c:pt>
              </c:strCache>
            </c:strRef>
          </c:cat>
          <c:val>
            <c:numRef>
              <c:f>'Model of Preprocessing'!$B$17:$D$17</c:f>
              <c:numCache>
                <c:formatCode>#,##0.0_ </c:formatCode>
                <c:ptCount val="3"/>
                <c:pt idx="0">
                  <c:v>4237.4559317253634</c:v>
                </c:pt>
                <c:pt idx="1">
                  <c:v>6894.550804316561</c:v>
                </c:pt>
                <c:pt idx="2">
                  <c:v>2472.4069719960812</c:v>
                </c:pt>
              </c:numCache>
            </c:numRef>
          </c:val>
          <c:smooth val="0"/>
        </c:ser>
        <c:ser>
          <c:idx val="13"/>
          <c:order val="13"/>
          <c:cat>
            <c:strRef>
              <c:f>'Model of Preprocessing'!$B$4:$D$4</c:f>
              <c:strCache>
                <c:ptCount val="3"/>
                <c:pt idx="0">
                  <c:v>raw signal-1</c:v>
                </c:pt>
                <c:pt idx="1">
                  <c:v>raw signal-2</c:v>
                </c:pt>
                <c:pt idx="2">
                  <c:v>raw signal-3</c:v>
                </c:pt>
              </c:strCache>
            </c:strRef>
          </c:cat>
          <c:val>
            <c:numRef>
              <c:f>'Model of Preprocessing'!$B$18:$D$18</c:f>
              <c:numCache>
                <c:formatCode>#,##0.0_ </c:formatCode>
                <c:ptCount val="3"/>
                <c:pt idx="0">
                  <c:v>14880.125079776537</c:v>
                </c:pt>
                <c:pt idx="1">
                  <c:v>20880.167578299752</c:v>
                </c:pt>
                <c:pt idx="2">
                  <c:v>4165.2519846096948</c:v>
                </c:pt>
              </c:numCache>
            </c:numRef>
          </c:val>
          <c:smooth val="0"/>
        </c:ser>
        <c:ser>
          <c:idx val="14"/>
          <c:order val="14"/>
          <c:cat>
            <c:strRef>
              <c:f>'Model of Preprocessing'!$B$4:$D$4</c:f>
              <c:strCache>
                <c:ptCount val="3"/>
                <c:pt idx="0">
                  <c:v>raw signal-1</c:v>
                </c:pt>
                <c:pt idx="1">
                  <c:v>raw signal-2</c:v>
                </c:pt>
                <c:pt idx="2">
                  <c:v>raw signal-3</c:v>
                </c:pt>
              </c:strCache>
            </c:strRef>
          </c:cat>
          <c:val>
            <c:numRef>
              <c:f>'Model of Preprocessing'!$B$19:$D$19</c:f>
              <c:numCache>
                <c:formatCode>#,##0.0_ </c:formatCode>
                <c:ptCount val="3"/>
                <c:pt idx="0">
                  <c:v>6286.2315277973285</c:v>
                </c:pt>
                <c:pt idx="1">
                  <c:v>17313.758905004859</c:v>
                </c:pt>
                <c:pt idx="2">
                  <c:v>5907.3497097886839</c:v>
                </c:pt>
              </c:numCache>
            </c:numRef>
          </c:val>
          <c:smooth val="0"/>
        </c:ser>
        <c:ser>
          <c:idx val="15"/>
          <c:order val="15"/>
          <c:cat>
            <c:strRef>
              <c:f>'Model of Preprocessing'!$B$4:$D$4</c:f>
              <c:strCache>
                <c:ptCount val="3"/>
                <c:pt idx="0">
                  <c:v>raw signal-1</c:v>
                </c:pt>
                <c:pt idx="1">
                  <c:v>raw signal-2</c:v>
                </c:pt>
                <c:pt idx="2">
                  <c:v>raw signal-3</c:v>
                </c:pt>
              </c:strCache>
            </c:strRef>
          </c:cat>
          <c:val>
            <c:numRef>
              <c:f>'Model of Preprocessing'!$B$20:$D$20</c:f>
              <c:numCache>
                <c:formatCode>#,##0.0_ </c:formatCode>
                <c:ptCount val="3"/>
                <c:pt idx="0">
                  <c:v>46861.16954671804</c:v>
                </c:pt>
                <c:pt idx="1">
                  <c:v>28565.054110213954</c:v>
                </c:pt>
                <c:pt idx="2">
                  <c:v>11117.101722696485</c:v>
                </c:pt>
              </c:numCache>
            </c:numRef>
          </c:val>
          <c:smooth val="0"/>
        </c:ser>
        <c:ser>
          <c:idx val="16"/>
          <c:order val="16"/>
          <c:cat>
            <c:strRef>
              <c:f>'Model of Preprocessing'!$B$4:$D$4</c:f>
              <c:strCache>
                <c:ptCount val="3"/>
                <c:pt idx="0">
                  <c:v>raw signal-1</c:v>
                </c:pt>
                <c:pt idx="1">
                  <c:v>raw signal-2</c:v>
                </c:pt>
                <c:pt idx="2">
                  <c:v>raw signal-3</c:v>
                </c:pt>
              </c:strCache>
            </c:strRef>
          </c:cat>
          <c:val>
            <c:numRef>
              <c:f>'Model of Preprocessing'!$B$21:$D$21</c:f>
              <c:numCache>
                <c:formatCode>#,##0.0_ </c:formatCode>
                <c:ptCount val="3"/>
                <c:pt idx="0">
                  <c:v>113365.41178222746</c:v>
                </c:pt>
                <c:pt idx="1">
                  <c:v>71083.129948845191</c:v>
                </c:pt>
                <c:pt idx="2">
                  <c:v>26222.70606817539</c:v>
                </c:pt>
              </c:numCache>
            </c:numRef>
          </c:val>
          <c:smooth val="0"/>
        </c:ser>
        <c:ser>
          <c:idx val="17"/>
          <c:order val="17"/>
          <c:cat>
            <c:strRef>
              <c:f>'Model of Preprocessing'!$B$4:$D$4</c:f>
              <c:strCache>
                <c:ptCount val="3"/>
                <c:pt idx="0">
                  <c:v>raw signal-1</c:v>
                </c:pt>
                <c:pt idx="1">
                  <c:v>raw signal-2</c:v>
                </c:pt>
                <c:pt idx="2">
                  <c:v>raw signal-3</c:v>
                </c:pt>
              </c:strCache>
            </c:strRef>
          </c:cat>
          <c:val>
            <c:numRef>
              <c:f>'Model of Preprocessing'!$B$22:$D$22</c:f>
              <c:numCache>
                <c:formatCode>#,##0.0_ </c:formatCode>
                <c:ptCount val="3"/>
                <c:pt idx="0">
                  <c:v>205461.97688228407</c:v>
                </c:pt>
                <c:pt idx="1">
                  <c:v>163417.67958367444</c:v>
                </c:pt>
                <c:pt idx="2">
                  <c:v>32831.065959391453</c:v>
                </c:pt>
              </c:numCache>
            </c:numRef>
          </c:val>
          <c:smooth val="0"/>
        </c:ser>
        <c:ser>
          <c:idx val="18"/>
          <c:order val="18"/>
          <c:cat>
            <c:strRef>
              <c:f>'Model of Preprocessing'!$B$4:$D$4</c:f>
              <c:strCache>
                <c:ptCount val="3"/>
                <c:pt idx="0">
                  <c:v>raw signal-1</c:v>
                </c:pt>
                <c:pt idx="1">
                  <c:v>raw signal-2</c:v>
                </c:pt>
                <c:pt idx="2">
                  <c:v>raw signal-3</c:v>
                </c:pt>
              </c:strCache>
            </c:strRef>
          </c:cat>
          <c:val>
            <c:numRef>
              <c:f>'Model of Preprocessing'!$B$23:$D$23</c:f>
              <c:numCache>
                <c:formatCode>#,##0.0_ </c:formatCode>
                <c:ptCount val="3"/>
                <c:pt idx="0">
                  <c:v>189059.24892386852</c:v>
                </c:pt>
                <c:pt idx="1">
                  <c:v>185055.50876474613</c:v>
                </c:pt>
                <c:pt idx="2">
                  <c:v>143729.89239213997</c:v>
                </c:pt>
              </c:numCache>
            </c:numRef>
          </c:val>
          <c:smooth val="0"/>
        </c:ser>
        <c:ser>
          <c:idx val="19"/>
          <c:order val="19"/>
          <c:cat>
            <c:strRef>
              <c:f>'Model of Preprocessing'!$B$4:$D$4</c:f>
              <c:strCache>
                <c:ptCount val="3"/>
                <c:pt idx="0">
                  <c:v>raw signal-1</c:v>
                </c:pt>
                <c:pt idx="1">
                  <c:v>raw signal-2</c:v>
                </c:pt>
                <c:pt idx="2">
                  <c:v>raw signal-3</c:v>
                </c:pt>
              </c:strCache>
            </c:strRef>
          </c:cat>
          <c:val>
            <c:numRef>
              <c:f>'Model of Preprocessing'!$B$24:$D$24</c:f>
              <c:numCache>
                <c:formatCode>#,##0.0_ </c:formatCode>
                <c:ptCount val="3"/>
                <c:pt idx="0">
                  <c:v>636276.81563357811</c:v>
                </c:pt>
                <c:pt idx="1">
                  <c:v>1097837.9968411338</c:v>
                </c:pt>
                <c:pt idx="2">
                  <c:v>243425.77479732933</c:v>
                </c:pt>
              </c:numCache>
            </c:numRef>
          </c:val>
          <c:smooth val="0"/>
        </c:ser>
        <c:ser>
          <c:idx val="20"/>
          <c:order val="20"/>
          <c:cat>
            <c:strRef>
              <c:f>'Model of Preprocessing'!$B$4:$D$4</c:f>
              <c:strCache>
                <c:ptCount val="3"/>
                <c:pt idx="0">
                  <c:v>raw signal-1</c:v>
                </c:pt>
                <c:pt idx="1">
                  <c:v>raw signal-2</c:v>
                </c:pt>
                <c:pt idx="2">
                  <c:v>raw signal-3</c:v>
                </c:pt>
              </c:strCache>
            </c:strRef>
          </c:cat>
          <c:val>
            <c:numRef>
              <c:f>'Model of Preprocessing'!$B$25:$D$25</c:f>
              <c:numCache>
                <c:formatCode>#,##0.0_ </c:formatCode>
                <c:ptCount val="3"/>
                <c:pt idx="0">
                  <c:v>2014607.9099547158</c:v>
                </c:pt>
                <c:pt idx="1">
                  <c:v>624968.66179437493</c:v>
                </c:pt>
                <c:pt idx="2">
                  <c:v>333822.66036841256</c:v>
                </c:pt>
              </c:numCache>
            </c:numRef>
          </c:val>
          <c:smooth val="0"/>
        </c:ser>
        <c:ser>
          <c:idx val="21"/>
          <c:order val="21"/>
          <c:cat>
            <c:strRef>
              <c:f>'Model of Preprocessing'!$B$4:$D$4</c:f>
              <c:strCache>
                <c:ptCount val="3"/>
                <c:pt idx="0">
                  <c:v>raw signal-1</c:v>
                </c:pt>
                <c:pt idx="1">
                  <c:v>raw signal-2</c:v>
                </c:pt>
                <c:pt idx="2">
                  <c:v>raw signal-3</c:v>
                </c:pt>
              </c:strCache>
            </c:strRef>
          </c:cat>
          <c:val>
            <c:numRef>
              <c:f>'Model of Preprocessing'!$B$26:$D$26</c:f>
              <c:numCache>
                <c:formatCode>#,##0.0_ </c:formatCode>
                <c:ptCount val="3"/>
                <c:pt idx="0">
                  <c:v>2825634.1574485423</c:v>
                </c:pt>
                <c:pt idx="1">
                  <c:v>9615244.6902972311</c:v>
                </c:pt>
                <c:pt idx="2">
                  <c:v>292979.42029961507</c:v>
                </c:pt>
              </c:numCache>
            </c:numRef>
          </c:val>
          <c:smooth val="0"/>
        </c:ser>
        <c:dLbls>
          <c:showLegendKey val="0"/>
          <c:showVal val="0"/>
          <c:showCatName val="0"/>
          <c:showSerName val="0"/>
          <c:showPercent val="0"/>
          <c:showBubbleSize val="0"/>
        </c:dLbls>
        <c:marker val="1"/>
        <c:smooth val="0"/>
        <c:axId val="107370752"/>
        <c:axId val="107376640"/>
      </c:lineChart>
      <c:catAx>
        <c:axId val="107370752"/>
        <c:scaling>
          <c:orientation val="minMax"/>
        </c:scaling>
        <c:delete val="0"/>
        <c:axPos val="b"/>
        <c:numFmt formatCode="#,##0.0_ " sourceLinked="1"/>
        <c:majorTickMark val="out"/>
        <c:minorTickMark val="none"/>
        <c:tickLblPos val="nextTo"/>
        <c:crossAx val="107376640"/>
        <c:crosses val="autoZero"/>
        <c:auto val="1"/>
        <c:lblAlgn val="ctr"/>
        <c:lblOffset val="100"/>
        <c:noMultiLvlLbl val="0"/>
      </c:catAx>
      <c:valAx>
        <c:axId val="107376640"/>
        <c:scaling>
          <c:logBase val="10"/>
          <c:orientation val="minMax"/>
        </c:scaling>
        <c:delete val="0"/>
        <c:axPos val="l"/>
        <c:majorGridlines/>
        <c:numFmt formatCode="#,##0.0_ " sourceLinked="1"/>
        <c:majorTickMark val="out"/>
        <c:minorTickMark val="none"/>
        <c:tickLblPos val="nextTo"/>
        <c:crossAx val="107370752"/>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'Model of Preprocessing'!$G$4:$I$4</c:f>
              <c:strCache>
                <c:ptCount val="3"/>
                <c:pt idx="0">
                  <c:v>log2 signal-1</c:v>
                </c:pt>
                <c:pt idx="1">
                  <c:v>log2 signal-2</c:v>
                </c:pt>
                <c:pt idx="2">
                  <c:v>log2 signal-3</c:v>
                </c:pt>
              </c:strCache>
            </c:strRef>
          </c:cat>
          <c:val>
            <c:numRef>
              <c:f>'Model of Preprocessing'!$G$5:$I$5</c:f>
              <c:numCache>
                <c:formatCode>#,##0.0_ </c:formatCode>
                <c:ptCount val="3"/>
                <c:pt idx="0">
                  <c:v>0.43224051419135739</c:v>
                </c:pt>
                <c:pt idx="1">
                  <c:v>2.27177546557609</c:v>
                </c:pt>
                <c:pt idx="2">
                  <c:v>-2.9381392111000455</c:v>
                </c:pt>
              </c:numCache>
            </c:numRef>
          </c:val>
          <c:smooth val="0"/>
        </c:ser>
        <c:ser>
          <c:idx val="1"/>
          <c:order val="1"/>
          <c:cat>
            <c:strRef>
              <c:f>'Model of Preprocessing'!$G$4:$I$4</c:f>
              <c:strCache>
                <c:ptCount val="3"/>
                <c:pt idx="0">
                  <c:v>log2 signal-1</c:v>
                </c:pt>
                <c:pt idx="1">
                  <c:v>log2 signal-2</c:v>
                </c:pt>
                <c:pt idx="2">
                  <c:v>log2 signal-3</c:v>
                </c:pt>
              </c:strCache>
            </c:strRef>
          </c:cat>
          <c:val>
            <c:numRef>
              <c:f>'Model of Preprocessing'!$G$6:$I$6</c:f>
              <c:numCache>
                <c:formatCode>#,##0.0_ </c:formatCode>
                <c:ptCount val="3"/>
                <c:pt idx="0">
                  <c:v>1.9277677303833221</c:v>
                </c:pt>
                <c:pt idx="1">
                  <c:v>3.3296466747599336</c:v>
                </c:pt>
                <c:pt idx="2">
                  <c:v>5.3257174842878105E-2</c:v>
                </c:pt>
              </c:numCache>
            </c:numRef>
          </c:val>
          <c:smooth val="0"/>
        </c:ser>
        <c:ser>
          <c:idx val="2"/>
          <c:order val="2"/>
          <c:cat>
            <c:strRef>
              <c:f>'Model of Preprocessing'!$G$4:$I$4</c:f>
              <c:strCache>
                <c:ptCount val="3"/>
                <c:pt idx="0">
                  <c:v>log2 signal-1</c:v>
                </c:pt>
                <c:pt idx="1">
                  <c:v>log2 signal-2</c:v>
                </c:pt>
                <c:pt idx="2">
                  <c:v>log2 signal-3</c:v>
                </c:pt>
              </c:strCache>
            </c:strRef>
          </c:cat>
          <c:val>
            <c:numRef>
              <c:f>'Model of Preprocessing'!$G$7:$I$7</c:f>
              <c:numCache>
                <c:formatCode>#,##0.0_ </c:formatCode>
                <c:ptCount val="3"/>
                <c:pt idx="0">
                  <c:v>-5.8902573336221833</c:v>
                </c:pt>
                <c:pt idx="1">
                  <c:v>4.5185413163302544</c:v>
                </c:pt>
                <c:pt idx="2">
                  <c:v>0.31753053230475631</c:v>
                </c:pt>
              </c:numCache>
            </c:numRef>
          </c:val>
          <c:smooth val="0"/>
        </c:ser>
        <c:ser>
          <c:idx val="3"/>
          <c:order val="3"/>
          <c:cat>
            <c:strRef>
              <c:f>'Model of Preprocessing'!$G$4:$I$4</c:f>
              <c:strCache>
                <c:ptCount val="3"/>
                <c:pt idx="0">
                  <c:v>log2 signal-1</c:v>
                </c:pt>
                <c:pt idx="1">
                  <c:v>log2 signal-2</c:v>
                </c:pt>
                <c:pt idx="2">
                  <c:v>log2 signal-3</c:v>
                </c:pt>
              </c:strCache>
            </c:strRef>
          </c:cat>
          <c:val>
            <c:numRef>
              <c:f>'Model of Preprocessing'!$G$8:$I$8</c:f>
              <c:numCache>
                <c:formatCode>#,##0.0_ </c:formatCode>
                <c:ptCount val="3"/>
                <c:pt idx="0">
                  <c:v>3.0254885753883798</c:v>
                </c:pt>
                <c:pt idx="1">
                  <c:v>2.1467559481247469</c:v>
                </c:pt>
                <c:pt idx="2">
                  <c:v>1.2627689678690128</c:v>
                </c:pt>
              </c:numCache>
            </c:numRef>
          </c:val>
          <c:smooth val="0"/>
        </c:ser>
        <c:ser>
          <c:idx val="4"/>
          <c:order val="4"/>
          <c:cat>
            <c:strRef>
              <c:f>'Model of Preprocessing'!$G$4:$I$4</c:f>
              <c:strCache>
                <c:ptCount val="3"/>
                <c:pt idx="0">
                  <c:v>log2 signal-1</c:v>
                </c:pt>
                <c:pt idx="1">
                  <c:v>log2 signal-2</c:v>
                </c:pt>
                <c:pt idx="2">
                  <c:v>log2 signal-3</c:v>
                </c:pt>
              </c:strCache>
            </c:strRef>
          </c:cat>
          <c:val>
            <c:numRef>
              <c:f>'Model of Preprocessing'!$G$9:$I$9</c:f>
              <c:numCache>
                <c:formatCode>#,##0.0_ </c:formatCode>
                <c:ptCount val="3"/>
                <c:pt idx="0">
                  <c:v>4.5163710228669895</c:v>
                </c:pt>
                <c:pt idx="1">
                  <c:v>5.2683882021338411</c:v>
                </c:pt>
                <c:pt idx="2">
                  <c:v>0.41814129003424455</c:v>
                </c:pt>
              </c:numCache>
            </c:numRef>
          </c:val>
          <c:smooth val="0"/>
        </c:ser>
        <c:ser>
          <c:idx val="5"/>
          <c:order val="5"/>
          <c:cat>
            <c:strRef>
              <c:f>'Model of Preprocessing'!$G$4:$I$4</c:f>
              <c:strCache>
                <c:ptCount val="3"/>
                <c:pt idx="0">
                  <c:v>log2 signal-1</c:v>
                </c:pt>
                <c:pt idx="1">
                  <c:v>log2 signal-2</c:v>
                </c:pt>
                <c:pt idx="2">
                  <c:v>log2 signal-3</c:v>
                </c:pt>
              </c:strCache>
            </c:strRef>
          </c:cat>
          <c:val>
            <c:numRef>
              <c:f>'Model of Preprocessing'!$G$10:$I$10</c:f>
              <c:numCache>
                <c:formatCode>#,##0.0_ </c:formatCode>
                <c:ptCount val="3"/>
                <c:pt idx="0">
                  <c:v>5.677195207953817</c:v>
                </c:pt>
                <c:pt idx="1">
                  <c:v>6.7306794875470644</c:v>
                </c:pt>
                <c:pt idx="2">
                  <c:v>3.3248530926319666</c:v>
                </c:pt>
              </c:numCache>
            </c:numRef>
          </c:val>
          <c:smooth val="0"/>
        </c:ser>
        <c:ser>
          <c:idx val="6"/>
          <c:order val="6"/>
          <c:cat>
            <c:strRef>
              <c:f>'Model of Preprocessing'!$G$4:$I$4</c:f>
              <c:strCache>
                <c:ptCount val="3"/>
                <c:pt idx="0">
                  <c:v>log2 signal-1</c:v>
                </c:pt>
                <c:pt idx="1">
                  <c:v>log2 signal-2</c:v>
                </c:pt>
                <c:pt idx="2">
                  <c:v>log2 signal-3</c:v>
                </c:pt>
              </c:strCache>
            </c:strRef>
          </c:cat>
          <c:val>
            <c:numRef>
              <c:f>'Model of Preprocessing'!$G$11:$I$11</c:f>
              <c:numCache>
                <c:formatCode>#,##0.0_ </c:formatCode>
                <c:ptCount val="3"/>
                <c:pt idx="0">
                  <c:v>5.5739057127146552</c:v>
                </c:pt>
                <c:pt idx="1">
                  <c:v>7.3222458975522882</c:v>
                </c:pt>
                <c:pt idx="2">
                  <c:v>2.4705990633307895</c:v>
                </c:pt>
              </c:numCache>
            </c:numRef>
          </c:val>
          <c:smooth val="0"/>
        </c:ser>
        <c:ser>
          <c:idx val="7"/>
          <c:order val="7"/>
          <c:cat>
            <c:strRef>
              <c:f>'Model of Preprocessing'!$G$4:$I$4</c:f>
              <c:strCache>
                <c:ptCount val="3"/>
                <c:pt idx="0">
                  <c:v>log2 signal-1</c:v>
                </c:pt>
                <c:pt idx="1">
                  <c:v>log2 signal-2</c:v>
                </c:pt>
                <c:pt idx="2">
                  <c:v>log2 signal-3</c:v>
                </c:pt>
              </c:strCache>
            </c:strRef>
          </c:cat>
          <c:val>
            <c:numRef>
              <c:f>'Model of Preprocessing'!$G$12:$I$12</c:f>
              <c:numCache>
                <c:formatCode>#,##0.0_ </c:formatCode>
                <c:ptCount val="3"/>
                <c:pt idx="0">
                  <c:v>7.2918139557357202</c:v>
                </c:pt>
                <c:pt idx="1">
                  <c:v>8.0610559886845881</c:v>
                </c:pt>
                <c:pt idx="2">
                  <c:v>4.4587234193857457</c:v>
                </c:pt>
              </c:numCache>
            </c:numRef>
          </c:val>
          <c:smooth val="0"/>
        </c:ser>
        <c:ser>
          <c:idx val="8"/>
          <c:order val="8"/>
          <c:cat>
            <c:strRef>
              <c:f>'Model of Preprocessing'!$G$4:$I$4</c:f>
              <c:strCache>
                <c:ptCount val="3"/>
                <c:pt idx="0">
                  <c:v>log2 signal-1</c:v>
                </c:pt>
                <c:pt idx="1">
                  <c:v>log2 signal-2</c:v>
                </c:pt>
                <c:pt idx="2">
                  <c:v>log2 signal-3</c:v>
                </c:pt>
              </c:strCache>
            </c:strRef>
          </c:cat>
          <c:val>
            <c:numRef>
              <c:f>'Model of Preprocessing'!$G$13:$I$13</c:f>
              <c:numCache>
                <c:formatCode>#,##0.0_ </c:formatCode>
                <c:ptCount val="3"/>
                <c:pt idx="0">
                  <c:v>8.9246553967969664</c:v>
                </c:pt>
                <c:pt idx="1">
                  <c:v>7.7298158113544808</c:v>
                </c:pt>
                <c:pt idx="2">
                  <c:v>7.3031543162948118</c:v>
                </c:pt>
              </c:numCache>
            </c:numRef>
          </c:val>
          <c:smooth val="0"/>
        </c:ser>
        <c:ser>
          <c:idx val="9"/>
          <c:order val="9"/>
          <c:cat>
            <c:strRef>
              <c:f>'Model of Preprocessing'!$G$4:$I$4</c:f>
              <c:strCache>
                <c:ptCount val="3"/>
                <c:pt idx="0">
                  <c:v>log2 signal-1</c:v>
                </c:pt>
                <c:pt idx="1">
                  <c:v>log2 signal-2</c:v>
                </c:pt>
                <c:pt idx="2">
                  <c:v>log2 signal-3</c:v>
                </c:pt>
              </c:strCache>
            </c:strRef>
          </c:cat>
          <c:val>
            <c:numRef>
              <c:f>'Model of Preprocessing'!$G$14:$I$14</c:f>
              <c:numCache>
                <c:formatCode>#,##0.0_ </c:formatCode>
                <c:ptCount val="3"/>
                <c:pt idx="0">
                  <c:v>9.5446311528845733</c:v>
                </c:pt>
                <c:pt idx="1">
                  <c:v>10.79694535347638</c:v>
                </c:pt>
                <c:pt idx="2">
                  <c:v>7.9397622562709209</c:v>
                </c:pt>
              </c:numCache>
            </c:numRef>
          </c:val>
          <c:smooth val="0"/>
        </c:ser>
        <c:ser>
          <c:idx val="10"/>
          <c:order val="10"/>
          <c:cat>
            <c:strRef>
              <c:f>'Model of Preprocessing'!$G$4:$I$4</c:f>
              <c:strCache>
                <c:ptCount val="3"/>
                <c:pt idx="0">
                  <c:v>log2 signal-1</c:v>
                </c:pt>
                <c:pt idx="1">
                  <c:v>log2 signal-2</c:v>
                </c:pt>
                <c:pt idx="2">
                  <c:v>log2 signal-3</c:v>
                </c:pt>
              </c:strCache>
            </c:strRef>
          </c:cat>
          <c:val>
            <c:numRef>
              <c:f>'Model of Preprocessing'!$G$15:$I$15</c:f>
              <c:numCache>
                <c:formatCode>#,##0.0_ </c:formatCode>
                <c:ptCount val="3"/>
                <c:pt idx="0">
                  <c:v>7.344731626131459</c:v>
                </c:pt>
                <c:pt idx="1">
                  <c:v>12.314441368647632</c:v>
                </c:pt>
                <c:pt idx="2">
                  <c:v>7.6175902370548814</c:v>
                </c:pt>
              </c:numCache>
            </c:numRef>
          </c:val>
          <c:smooth val="0"/>
        </c:ser>
        <c:ser>
          <c:idx val="11"/>
          <c:order val="11"/>
          <c:cat>
            <c:strRef>
              <c:f>'Model of Preprocessing'!$G$4:$I$4</c:f>
              <c:strCache>
                <c:ptCount val="3"/>
                <c:pt idx="0">
                  <c:v>log2 signal-1</c:v>
                </c:pt>
                <c:pt idx="1">
                  <c:v>log2 signal-2</c:v>
                </c:pt>
                <c:pt idx="2">
                  <c:v>log2 signal-3</c:v>
                </c:pt>
              </c:strCache>
            </c:strRef>
          </c:cat>
          <c:val>
            <c:numRef>
              <c:f>'Model of Preprocessing'!$G$16:$I$16</c:f>
              <c:numCache>
                <c:formatCode>#,##0.0_ </c:formatCode>
                <c:ptCount val="3"/>
                <c:pt idx="0">
                  <c:v>7.5595019857709982</c:v>
                </c:pt>
                <c:pt idx="1">
                  <c:v>12.869557401675522</c:v>
                </c:pt>
                <c:pt idx="2">
                  <c:v>9.9398684866646398</c:v>
                </c:pt>
              </c:numCache>
            </c:numRef>
          </c:val>
          <c:smooth val="0"/>
        </c:ser>
        <c:ser>
          <c:idx val="12"/>
          <c:order val="12"/>
          <c:cat>
            <c:strRef>
              <c:f>'Model of Preprocessing'!$G$4:$I$4</c:f>
              <c:strCache>
                <c:ptCount val="3"/>
                <c:pt idx="0">
                  <c:v>log2 signal-1</c:v>
                </c:pt>
                <c:pt idx="1">
                  <c:v>log2 signal-2</c:v>
                </c:pt>
                <c:pt idx="2">
                  <c:v>log2 signal-3</c:v>
                </c:pt>
              </c:strCache>
            </c:strRef>
          </c:cat>
          <c:val>
            <c:numRef>
              <c:f>'Model of Preprocessing'!$G$17:$I$17</c:f>
              <c:numCache>
                <c:formatCode>#,##0.0_ </c:formatCode>
                <c:ptCount val="3"/>
                <c:pt idx="0">
                  <c:v>12.048982649392043</c:v>
                </c:pt>
                <c:pt idx="1">
                  <c:v>12.751240844596344</c:v>
                </c:pt>
                <c:pt idx="2">
                  <c:v>11.271700523112669</c:v>
                </c:pt>
              </c:numCache>
            </c:numRef>
          </c:val>
          <c:smooth val="0"/>
        </c:ser>
        <c:ser>
          <c:idx val="13"/>
          <c:order val="13"/>
          <c:cat>
            <c:strRef>
              <c:f>'Model of Preprocessing'!$G$4:$I$4</c:f>
              <c:strCache>
                <c:ptCount val="3"/>
                <c:pt idx="0">
                  <c:v>log2 signal-1</c:v>
                </c:pt>
                <c:pt idx="1">
                  <c:v>log2 signal-2</c:v>
                </c:pt>
                <c:pt idx="2">
                  <c:v>log2 signal-3</c:v>
                </c:pt>
              </c:strCache>
            </c:strRef>
          </c:cat>
          <c:val>
            <c:numRef>
              <c:f>'Model of Preprocessing'!$G$18:$I$18</c:f>
              <c:numCache>
                <c:formatCode>#,##0.0_ </c:formatCode>
                <c:ptCount val="3"/>
                <c:pt idx="0">
                  <c:v>13.86109903309317</c:v>
                </c:pt>
                <c:pt idx="1">
                  <c:v>14.349845670164711</c:v>
                </c:pt>
                <c:pt idx="2">
                  <c:v>12.024188061393401</c:v>
                </c:pt>
              </c:numCache>
            </c:numRef>
          </c:val>
          <c:smooth val="0"/>
        </c:ser>
        <c:ser>
          <c:idx val="14"/>
          <c:order val="14"/>
          <c:cat>
            <c:strRef>
              <c:f>'Model of Preprocessing'!$G$4:$I$4</c:f>
              <c:strCache>
                <c:ptCount val="3"/>
                <c:pt idx="0">
                  <c:v>log2 signal-1</c:v>
                </c:pt>
                <c:pt idx="1">
                  <c:v>log2 signal-2</c:v>
                </c:pt>
                <c:pt idx="2">
                  <c:v>log2 signal-3</c:v>
                </c:pt>
              </c:strCache>
            </c:strRef>
          </c:cat>
          <c:val>
            <c:numRef>
              <c:f>'Model of Preprocessing'!$G$19:$I$19</c:f>
              <c:numCache>
                <c:formatCode>#,##0.0_ </c:formatCode>
                <c:ptCount val="3"/>
                <c:pt idx="0">
                  <c:v>12.617979693587449</c:v>
                </c:pt>
                <c:pt idx="1">
                  <c:v>14.07963135468102</c:v>
                </c:pt>
                <c:pt idx="2">
                  <c:v>12.528295305399398</c:v>
                </c:pt>
              </c:numCache>
            </c:numRef>
          </c:val>
          <c:smooth val="0"/>
        </c:ser>
        <c:ser>
          <c:idx val="15"/>
          <c:order val="15"/>
          <c:cat>
            <c:strRef>
              <c:f>'Model of Preprocessing'!$G$4:$I$4</c:f>
              <c:strCache>
                <c:ptCount val="3"/>
                <c:pt idx="0">
                  <c:v>log2 signal-1</c:v>
                </c:pt>
                <c:pt idx="1">
                  <c:v>log2 signal-2</c:v>
                </c:pt>
                <c:pt idx="2">
                  <c:v>log2 signal-3</c:v>
                </c:pt>
              </c:strCache>
            </c:strRef>
          </c:cat>
          <c:val>
            <c:numRef>
              <c:f>'Model of Preprocessing'!$G$20:$I$20</c:f>
              <c:numCache>
                <c:formatCode>#,##0.0_ </c:formatCode>
                <c:ptCount val="3"/>
                <c:pt idx="0">
                  <c:v>15.516105340540822</c:v>
                </c:pt>
                <c:pt idx="1">
                  <c:v>14.801963642342427</c:v>
                </c:pt>
                <c:pt idx="2">
                  <c:v>13.440493099689006</c:v>
                </c:pt>
              </c:numCache>
            </c:numRef>
          </c:val>
          <c:smooth val="0"/>
        </c:ser>
        <c:ser>
          <c:idx val="16"/>
          <c:order val="16"/>
          <c:cat>
            <c:strRef>
              <c:f>'Model of Preprocessing'!$G$4:$I$4</c:f>
              <c:strCache>
                <c:ptCount val="3"/>
                <c:pt idx="0">
                  <c:v>log2 signal-1</c:v>
                </c:pt>
                <c:pt idx="1">
                  <c:v>log2 signal-2</c:v>
                </c:pt>
                <c:pt idx="2">
                  <c:v>log2 signal-3</c:v>
                </c:pt>
              </c:strCache>
            </c:strRef>
          </c:cat>
          <c:val>
            <c:numRef>
              <c:f>'Model of Preprocessing'!$G$21:$I$21</c:f>
              <c:numCache>
                <c:formatCode>#,##0.0_ </c:formatCode>
                <c:ptCount val="3"/>
                <c:pt idx="0">
                  <c:v>16.790621010115036</c:v>
                </c:pt>
                <c:pt idx="1">
                  <c:v>16.117219587396917</c:v>
                </c:pt>
                <c:pt idx="2">
                  <c:v>14.678528952587781</c:v>
                </c:pt>
              </c:numCache>
            </c:numRef>
          </c:val>
          <c:smooth val="0"/>
        </c:ser>
        <c:ser>
          <c:idx val="17"/>
          <c:order val="17"/>
          <c:cat>
            <c:strRef>
              <c:f>'Model of Preprocessing'!$G$4:$I$4</c:f>
              <c:strCache>
                <c:ptCount val="3"/>
                <c:pt idx="0">
                  <c:v>log2 signal-1</c:v>
                </c:pt>
                <c:pt idx="1">
                  <c:v>log2 signal-2</c:v>
                </c:pt>
                <c:pt idx="2">
                  <c:v>log2 signal-3</c:v>
                </c:pt>
              </c:strCache>
            </c:strRef>
          </c:cat>
          <c:val>
            <c:numRef>
              <c:f>'Model of Preprocessing'!$G$22:$I$22</c:f>
              <c:numCache>
                <c:formatCode>#,##0.0_ </c:formatCode>
                <c:ptCount val="3"/>
                <c:pt idx="0">
                  <c:v>17.648511905624055</c:v>
                </c:pt>
                <c:pt idx="1">
                  <c:v>17.318204546463413</c:v>
                </c:pt>
                <c:pt idx="2">
                  <c:v>15.002773971658394</c:v>
                </c:pt>
              </c:numCache>
            </c:numRef>
          </c:val>
          <c:smooth val="0"/>
        </c:ser>
        <c:ser>
          <c:idx val="18"/>
          <c:order val="18"/>
          <c:cat>
            <c:strRef>
              <c:f>'Model of Preprocessing'!$G$4:$I$4</c:f>
              <c:strCache>
                <c:ptCount val="3"/>
                <c:pt idx="0">
                  <c:v>log2 signal-1</c:v>
                </c:pt>
                <c:pt idx="1">
                  <c:v>log2 signal-2</c:v>
                </c:pt>
                <c:pt idx="2">
                  <c:v>log2 signal-3</c:v>
                </c:pt>
              </c:strCache>
            </c:strRef>
          </c:cat>
          <c:val>
            <c:numRef>
              <c:f>'Model of Preprocessing'!$G$23:$I$23</c:f>
              <c:numCache>
                <c:formatCode>#,##0.0_ </c:formatCode>
                <c:ptCount val="3"/>
                <c:pt idx="0">
                  <c:v>17.528478903239396</c:v>
                </c:pt>
                <c:pt idx="1">
                  <c:v>17.497598557112443</c:v>
                </c:pt>
                <c:pt idx="2">
                  <c:v>17.133000613622741</c:v>
                </c:pt>
              </c:numCache>
            </c:numRef>
          </c:val>
          <c:smooth val="0"/>
        </c:ser>
        <c:ser>
          <c:idx val="19"/>
          <c:order val="19"/>
          <c:cat>
            <c:strRef>
              <c:f>'Model of Preprocessing'!$G$4:$I$4</c:f>
              <c:strCache>
                <c:ptCount val="3"/>
                <c:pt idx="0">
                  <c:v>log2 signal-1</c:v>
                </c:pt>
                <c:pt idx="1">
                  <c:v>log2 signal-2</c:v>
                </c:pt>
                <c:pt idx="2">
                  <c:v>log2 signal-3</c:v>
                </c:pt>
              </c:strCache>
            </c:strRef>
          </c:cat>
          <c:val>
            <c:numRef>
              <c:f>'Model of Preprocessing'!$G$24:$I$24</c:f>
              <c:numCache>
                <c:formatCode>#,##0.0_ </c:formatCode>
                <c:ptCount val="3"/>
                <c:pt idx="0">
                  <c:v>19.279295028715676</c:v>
                </c:pt>
                <c:pt idx="1">
                  <c:v>20.066233747166685</c:v>
                </c:pt>
                <c:pt idx="2">
                  <c:v>17.893122408320693</c:v>
                </c:pt>
              </c:numCache>
            </c:numRef>
          </c:val>
          <c:smooth val="0"/>
        </c:ser>
        <c:ser>
          <c:idx val="20"/>
          <c:order val="20"/>
          <c:cat>
            <c:strRef>
              <c:f>'Model of Preprocessing'!$G$4:$I$4</c:f>
              <c:strCache>
                <c:ptCount val="3"/>
                <c:pt idx="0">
                  <c:v>log2 signal-1</c:v>
                </c:pt>
                <c:pt idx="1">
                  <c:v>log2 signal-2</c:v>
                </c:pt>
                <c:pt idx="2">
                  <c:v>log2 signal-3</c:v>
                </c:pt>
              </c:strCache>
            </c:strRef>
          </c:cat>
          <c:val>
            <c:numRef>
              <c:f>'Model of Preprocessing'!$G$25:$I$25</c:f>
              <c:numCache>
                <c:formatCode>#,##0.0_ </c:formatCode>
                <c:ptCount val="3"/>
                <c:pt idx="0">
                  <c:v>20.942067653037057</c:v>
                </c:pt>
                <c:pt idx="1">
                  <c:v>19.253424324039759</c:v>
                </c:pt>
                <c:pt idx="2">
                  <c:v>18.348722364702088</c:v>
                </c:pt>
              </c:numCache>
            </c:numRef>
          </c:val>
          <c:smooth val="0"/>
        </c:ser>
        <c:ser>
          <c:idx val="21"/>
          <c:order val="21"/>
          <c:cat>
            <c:strRef>
              <c:f>'Model of Preprocessing'!$G$4:$I$4</c:f>
              <c:strCache>
                <c:ptCount val="3"/>
                <c:pt idx="0">
                  <c:v>log2 signal-1</c:v>
                </c:pt>
                <c:pt idx="1">
                  <c:v>log2 signal-2</c:v>
                </c:pt>
                <c:pt idx="2">
                  <c:v>log2 signal-3</c:v>
                </c:pt>
              </c:strCache>
            </c:strRef>
          </c:cat>
          <c:val>
            <c:numRef>
              <c:f>'Model of Preprocessing'!$G$26:$I$26</c:f>
              <c:numCache>
                <c:formatCode>#,##0.0_ </c:formatCode>
                <c:ptCount val="3"/>
                <c:pt idx="0">
                  <c:v>21.430143257430188</c:v>
                </c:pt>
                <c:pt idx="1">
                  <c:v>23.196892141292526</c:v>
                </c:pt>
                <c:pt idx="2">
                  <c:v>18.160439803676734</c:v>
                </c:pt>
              </c:numCache>
            </c:numRef>
          </c:val>
          <c:smooth val="0"/>
        </c:ser>
        <c:dLbls>
          <c:showLegendKey val="0"/>
          <c:showVal val="0"/>
          <c:showCatName val="0"/>
          <c:showSerName val="0"/>
          <c:showPercent val="0"/>
          <c:showBubbleSize val="0"/>
        </c:dLbls>
        <c:marker val="1"/>
        <c:smooth val="0"/>
        <c:axId val="107855872"/>
        <c:axId val="107857408"/>
      </c:lineChart>
      <c:catAx>
        <c:axId val="107855872"/>
        <c:scaling>
          <c:orientation val="minMax"/>
        </c:scaling>
        <c:delete val="0"/>
        <c:axPos val="b"/>
        <c:numFmt formatCode="#,##0.0_ " sourceLinked="1"/>
        <c:majorTickMark val="out"/>
        <c:minorTickMark val="none"/>
        <c:tickLblPos val="nextTo"/>
        <c:crossAx val="107857408"/>
        <c:crosses val="autoZero"/>
        <c:auto val="1"/>
        <c:lblAlgn val="ctr"/>
        <c:lblOffset val="100"/>
        <c:noMultiLvlLbl val="0"/>
      </c:catAx>
      <c:valAx>
        <c:axId val="107857408"/>
        <c:scaling>
          <c:orientation val="minMax"/>
        </c:scaling>
        <c:delete val="0"/>
        <c:axPos val="l"/>
        <c:majorGridlines/>
        <c:numFmt formatCode="#,##0.0_ " sourceLinked="1"/>
        <c:majorTickMark val="out"/>
        <c:minorTickMark val="none"/>
        <c:tickLblPos val="nextTo"/>
        <c:crossAx val="107855872"/>
        <c:crosses val="autoZero"/>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'Model of Preprocessing'!$L$4:$N$4</c:f>
              <c:strCache>
                <c:ptCount val="3"/>
                <c:pt idx="0">
                  <c:v>normalized log2 signal-1</c:v>
                </c:pt>
                <c:pt idx="1">
                  <c:v>normalized log2 signal-2</c:v>
                </c:pt>
                <c:pt idx="2">
                  <c:v>normalized log2 signal-3</c:v>
                </c:pt>
              </c:strCache>
            </c:strRef>
          </c:cat>
          <c:val>
            <c:numRef>
              <c:f>'Model of Preprocessing'!$L$5:$N$5</c:f>
              <c:numCache>
                <c:formatCode>#,##0.0_ </c:formatCode>
                <c:ptCount val="3"/>
                <c:pt idx="0">
                  <c:v>0.40585896899324858</c:v>
                </c:pt>
                <c:pt idx="1">
                  <c:v>0.91808604268942773</c:v>
                </c:pt>
                <c:pt idx="2">
                  <c:v>-1.5580682430152741</c:v>
                </c:pt>
              </c:numCache>
            </c:numRef>
          </c:val>
          <c:smooth val="0"/>
        </c:ser>
        <c:ser>
          <c:idx val="1"/>
          <c:order val="1"/>
          <c:cat>
            <c:strRef>
              <c:f>'Model of Preprocessing'!$L$4:$N$4</c:f>
              <c:strCache>
                <c:ptCount val="3"/>
                <c:pt idx="0">
                  <c:v>normalized log2 signal-1</c:v>
                </c:pt>
                <c:pt idx="1">
                  <c:v>normalized log2 signal-2</c:v>
                </c:pt>
                <c:pt idx="2">
                  <c:v>normalized log2 signal-3</c:v>
                </c:pt>
              </c:strCache>
            </c:strRef>
          </c:cat>
          <c:val>
            <c:numRef>
              <c:f>'Model of Preprocessing'!$L$6:$N$6</c:f>
              <c:numCache>
                <c:formatCode>#,##0.0_ </c:formatCode>
                <c:ptCount val="3"/>
                <c:pt idx="0">
                  <c:v>1.9013861851852116</c:v>
                </c:pt>
                <c:pt idx="1">
                  <c:v>1.9759572518732718</c:v>
                </c:pt>
                <c:pt idx="2">
                  <c:v>1.4333281429276497</c:v>
                </c:pt>
              </c:numCache>
            </c:numRef>
          </c:val>
          <c:smooth val="0"/>
        </c:ser>
        <c:ser>
          <c:idx val="2"/>
          <c:order val="2"/>
          <c:cat>
            <c:strRef>
              <c:f>'Model of Preprocessing'!$L$4:$N$4</c:f>
              <c:strCache>
                <c:ptCount val="3"/>
                <c:pt idx="0">
                  <c:v>normalized log2 signal-1</c:v>
                </c:pt>
                <c:pt idx="1">
                  <c:v>normalized log2 signal-2</c:v>
                </c:pt>
                <c:pt idx="2">
                  <c:v>normalized log2 signal-3</c:v>
                </c:pt>
              </c:strCache>
            </c:strRef>
          </c:cat>
          <c:val>
            <c:numRef>
              <c:f>'Model of Preprocessing'!$L$7:$N$7</c:f>
              <c:numCache>
                <c:formatCode>#,##0.0_ </c:formatCode>
                <c:ptCount val="3"/>
                <c:pt idx="0">
                  <c:v>-5.9166388788202919</c:v>
                </c:pt>
                <c:pt idx="1">
                  <c:v>3.1648518934435925</c:v>
                </c:pt>
                <c:pt idx="2">
                  <c:v>1.6976015003895277</c:v>
                </c:pt>
              </c:numCache>
            </c:numRef>
          </c:val>
          <c:smooth val="0"/>
        </c:ser>
        <c:ser>
          <c:idx val="3"/>
          <c:order val="3"/>
          <c:cat>
            <c:strRef>
              <c:f>'Model of Preprocessing'!$L$4:$N$4</c:f>
              <c:strCache>
                <c:ptCount val="3"/>
                <c:pt idx="0">
                  <c:v>normalized log2 signal-1</c:v>
                </c:pt>
                <c:pt idx="1">
                  <c:v>normalized log2 signal-2</c:v>
                </c:pt>
                <c:pt idx="2">
                  <c:v>normalized log2 signal-3</c:v>
                </c:pt>
              </c:strCache>
            </c:strRef>
          </c:cat>
          <c:val>
            <c:numRef>
              <c:f>'Model of Preprocessing'!$L$8:$N$8</c:f>
              <c:numCache>
                <c:formatCode>#,##0.0_ </c:formatCode>
                <c:ptCount val="3"/>
                <c:pt idx="0">
                  <c:v>2.9991070301902703</c:v>
                </c:pt>
                <c:pt idx="1">
                  <c:v>0.79306652523808552</c:v>
                </c:pt>
                <c:pt idx="2">
                  <c:v>2.6428399359537842</c:v>
                </c:pt>
              </c:numCache>
            </c:numRef>
          </c:val>
          <c:smooth val="0"/>
        </c:ser>
        <c:ser>
          <c:idx val="4"/>
          <c:order val="4"/>
          <c:cat>
            <c:strRef>
              <c:f>'Model of Preprocessing'!$L$4:$N$4</c:f>
              <c:strCache>
                <c:ptCount val="3"/>
                <c:pt idx="0">
                  <c:v>normalized log2 signal-1</c:v>
                </c:pt>
                <c:pt idx="1">
                  <c:v>normalized log2 signal-2</c:v>
                </c:pt>
                <c:pt idx="2">
                  <c:v>normalized log2 signal-3</c:v>
                </c:pt>
              </c:strCache>
            </c:strRef>
          </c:cat>
          <c:val>
            <c:numRef>
              <c:f>'Model of Preprocessing'!$L$9:$N$9</c:f>
              <c:numCache>
                <c:formatCode>#,##0.0_ </c:formatCode>
                <c:ptCount val="3"/>
                <c:pt idx="0">
                  <c:v>4.48998947766888</c:v>
                </c:pt>
                <c:pt idx="1">
                  <c:v>3.9146987792471792</c:v>
                </c:pt>
                <c:pt idx="2">
                  <c:v>1.7982122581190154</c:v>
                </c:pt>
              </c:numCache>
            </c:numRef>
          </c:val>
          <c:smooth val="0"/>
        </c:ser>
        <c:ser>
          <c:idx val="5"/>
          <c:order val="5"/>
          <c:cat>
            <c:strRef>
              <c:f>'Model of Preprocessing'!$L$4:$N$4</c:f>
              <c:strCache>
                <c:ptCount val="3"/>
                <c:pt idx="0">
                  <c:v>normalized log2 signal-1</c:v>
                </c:pt>
                <c:pt idx="1">
                  <c:v>normalized log2 signal-2</c:v>
                </c:pt>
                <c:pt idx="2">
                  <c:v>normalized log2 signal-3</c:v>
                </c:pt>
              </c:strCache>
            </c:strRef>
          </c:cat>
          <c:val>
            <c:numRef>
              <c:f>'Model of Preprocessing'!$L$10:$N$10</c:f>
              <c:numCache>
                <c:formatCode>#,##0.0_ </c:formatCode>
                <c:ptCount val="3"/>
                <c:pt idx="0">
                  <c:v>5.6508136627557075</c:v>
                </c:pt>
                <c:pt idx="1">
                  <c:v>5.3769900646604025</c:v>
                </c:pt>
                <c:pt idx="2">
                  <c:v>4.7049240607167384</c:v>
                </c:pt>
              </c:numCache>
            </c:numRef>
          </c:val>
          <c:smooth val="0"/>
        </c:ser>
        <c:ser>
          <c:idx val="6"/>
          <c:order val="6"/>
          <c:cat>
            <c:strRef>
              <c:f>'Model of Preprocessing'!$L$4:$N$4</c:f>
              <c:strCache>
                <c:ptCount val="3"/>
                <c:pt idx="0">
                  <c:v>normalized log2 signal-1</c:v>
                </c:pt>
                <c:pt idx="1">
                  <c:v>normalized log2 signal-2</c:v>
                </c:pt>
                <c:pt idx="2">
                  <c:v>normalized log2 signal-3</c:v>
                </c:pt>
              </c:strCache>
            </c:strRef>
          </c:cat>
          <c:val>
            <c:numRef>
              <c:f>'Model of Preprocessing'!$L$11:$N$11</c:f>
              <c:numCache>
                <c:formatCode>#,##0.0_ </c:formatCode>
                <c:ptCount val="3"/>
                <c:pt idx="0">
                  <c:v>5.5475241675165456</c:v>
                </c:pt>
                <c:pt idx="1">
                  <c:v>5.9685564746656263</c:v>
                </c:pt>
                <c:pt idx="2">
                  <c:v>3.8506700314155609</c:v>
                </c:pt>
              </c:numCache>
            </c:numRef>
          </c:val>
          <c:smooth val="0"/>
        </c:ser>
        <c:ser>
          <c:idx val="7"/>
          <c:order val="7"/>
          <c:cat>
            <c:strRef>
              <c:f>'Model of Preprocessing'!$L$4:$N$4</c:f>
              <c:strCache>
                <c:ptCount val="3"/>
                <c:pt idx="0">
                  <c:v>normalized log2 signal-1</c:v>
                </c:pt>
                <c:pt idx="1">
                  <c:v>normalized log2 signal-2</c:v>
                </c:pt>
                <c:pt idx="2">
                  <c:v>normalized log2 signal-3</c:v>
                </c:pt>
              </c:strCache>
            </c:strRef>
          </c:cat>
          <c:val>
            <c:numRef>
              <c:f>'Model of Preprocessing'!$L$12:$N$12</c:f>
              <c:numCache>
                <c:formatCode>#,##0.0_ </c:formatCode>
                <c:ptCount val="3"/>
                <c:pt idx="0">
                  <c:v>7.2654324105376107</c:v>
                </c:pt>
                <c:pt idx="1">
                  <c:v>6.7073665657979262</c:v>
                </c:pt>
                <c:pt idx="2">
                  <c:v>5.838794387470517</c:v>
                </c:pt>
              </c:numCache>
            </c:numRef>
          </c:val>
          <c:smooth val="0"/>
        </c:ser>
        <c:ser>
          <c:idx val="8"/>
          <c:order val="8"/>
          <c:cat>
            <c:strRef>
              <c:f>'Model of Preprocessing'!$L$4:$N$4</c:f>
              <c:strCache>
                <c:ptCount val="3"/>
                <c:pt idx="0">
                  <c:v>normalized log2 signal-1</c:v>
                </c:pt>
                <c:pt idx="1">
                  <c:v>normalized log2 signal-2</c:v>
                </c:pt>
                <c:pt idx="2">
                  <c:v>normalized log2 signal-3</c:v>
                </c:pt>
              </c:strCache>
            </c:strRef>
          </c:cat>
          <c:val>
            <c:numRef>
              <c:f>'Model of Preprocessing'!$L$13:$N$13</c:f>
              <c:numCache>
                <c:formatCode>#,##0.0_ </c:formatCode>
                <c:ptCount val="3"/>
                <c:pt idx="0">
                  <c:v>8.8982738515988569</c:v>
                </c:pt>
                <c:pt idx="1">
                  <c:v>6.376126388467819</c:v>
                </c:pt>
                <c:pt idx="2">
                  <c:v>8.6832252843795832</c:v>
                </c:pt>
              </c:numCache>
            </c:numRef>
          </c:val>
          <c:smooth val="0"/>
        </c:ser>
        <c:ser>
          <c:idx val="9"/>
          <c:order val="9"/>
          <c:cat>
            <c:strRef>
              <c:f>'Model of Preprocessing'!$L$4:$N$4</c:f>
              <c:strCache>
                <c:ptCount val="3"/>
                <c:pt idx="0">
                  <c:v>normalized log2 signal-1</c:v>
                </c:pt>
                <c:pt idx="1">
                  <c:v>normalized log2 signal-2</c:v>
                </c:pt>
                <c:pt idx="2">
                  <c:v>normalized log2 signal-3</c:v>
                </c:pt>
              </c:strCache>
            </c:strRef>
          </c:cat>
          <c:val>
            <c:numRef>
              <c:f>'Model of Preprocessing'!$L$14:$N$14</c:f>
              <c:numCache>
                <c:formatCode>#,##0.0_ </c:formatCode>
                <c:ptCount val="3"/>
                <c:pt idx="0">
                  <c:v>9.5182496076864638</c:v>
                </c:pt>
                <c:pt idx="1">
                  <c:v>9.4432559305897179</c:v>
                </c:pt>
                <c:pt idx="2">
                  <c:v>9.3198332243556923</c:v>
                </c:pt>
              </c:numCache>
            </c:numRef>
          </c:val>
          <c:smooth val="0"/>
        </c:ser>
        <c:ser>
          <c:idx val="10"/>
          <c:order val="10"/>
          <c:cat>
            <c:strRef>
              <c:f>'Model of Preprocessing'!$L$4:$N$4</c:f>
              <c:strCache>
                <c:ptCount val="3"/>
                <c:pt idx="0">
                  <c:v>normalized log2 signal-1</c:v>
                </c:pt>
                <c:pt idx="1">
                  <c:v>normalized log2 signal-2</c:v>
                </c:pt>
                <c:pt idx="2">
                  <c:v>normalized log2 signal-3</c:v>
                </c:pt>
              </c:strCache>
            </c:strRef>
          </c:cat>
          <c:val>
            <c:numRef>
              <c:f>'Model of Preprocessing'!$L$15:$N$15</c:f>
              <c:numCache>
                <c:formatCode>#,##0.0_ </c:formatCode>
                <c:ptCount val="3"/>
                <c:pt idx="0">
                  <c:v>7.3183500809333495</c:v>
                </c:pt>
                <c:pt idx="1">
                  <c:v>10.96075194576097</c:v>
                </c:pt>
                <c:pt idx="2">
                  <c:v>8.9976612051396536</c:v>
                </c:pt>
              </c:numCache>
            </c:numRef>
          </c:val>
          <c:smooth val="0"/>
        </c:ser>
        <c:ser>
          <c:idx val="11"/>
          <c:order val="11"/>
          <c:cat>
            <c:strRef>
              <c:f>'Model of Preprocessing'!$L$4:$N$4</c:f>
              <c:strCache>
                <c:ptCount val="3"/>
                <c:pt idx="0">
                  <c:v>normalized log2 signal-1</c:v>
                </c:pt>
                <c:pt idx="1">
                  <c:v>normalized log2 signal-2</c:v>
                </c:pt>
                <c:pt idx="2">
                  <c:v>normalized log2 signal-3</c:v>
                </c:pt>
              </c:strCache>
            </c:strRef>
          </c:cat>
          <c:val>
            <c:numRef>
              <c:f>'Model of Preprocessing'!$L$16:$N$16</c:f>
              <c:numCache>
                <c:formatCode>#,##0.0_ </c:formatCode>
                <c:ptCount val="3"/>
                <c:pt idx="0">
                  <c:v>7.5331204405728887</c:v>
                </c:pt>
                <c:pt idx="1">
                  <c:v>11.51586797878886</c:v>
                </c:pt>
                <c:pt idx="2">
                  <c:v>11.319939454749411</c:v>
                </c:pt>
              </c:numCache>
            </c:numRef>
          </c:val>
          <c:smooth val="0"/>
        </c:ser>
        <c:ser>
          <c:idx val="12"/>
          <c:order val="12"/>
          <c:cat>
            <c:strRef>
              <c:f>'Model of Preprocessing'!$L$4:$N$4</c:f>
              <c:strCache>
                <c:ptCount val="3"/>
                <c:pt idx="0">
                  <c:v>normalized log2 signal-1</c:v>
                </c:pt>
                <c:pt idx="1">
                  <c:v>normalized log2 signal-2</c:v>
                </c:pt>
                <c:pt idx="2">
                  <c:v>normalized log2 signal-3</c:v>
                </c:pt>
              </c:strCache>
            </c:strRef>
          </c:cat>
          <c:val>
            <c:numRef>
              <c:f>'Model of Preprocessing'!$L$17:$N$17</c:f>
              <c:numCache>
                <c:formatCode>#,##0.0_ </c:formatCode>
                <c:ptCount val="3"/>
                <c:pt idx="0">
                  <c:v>12.022601104193933</c:v>
                </c:pt>
                <c:pt idx="1">
                  <c:v>11.397551421709682</c:v>
                </c:pt>
                <c:pt idx="2">
                  <c:v>12.65177149119744</c:v>
                </c:pt>
              </c:numCache>
            </c:numRef>
          </c:val>
          <c:smooth val="0"/>
        </c:ser>
        <c:ser>
          <c:idx val="13"/>
          <c:order val="13"/>
          <c:cat>
            <c:strRef>
              <c:f>'Model of Preprocessing'!$L$4:$N$4</c:f>
              <c:strCache>
                <c:ptCount val="3"/>
                <c:pt idx="0">
                  <c:v>normalized log2 signal-1</c:v>
                </c:pt>
                <c:pt idx="1">
                  <c:v>normalized log2 signal-2</c:v>
                </c:pt>
                <c:pt idx="2">
                  <c:v>normalized log2 signal-3</c:v>
                </c:pt>
              </c:strCache>
            </c:strRef>
          </c:cat>
          <c:val>
            <c:numRef>
              <c:f>'Model of Preprocessing'!$L$18:$N$18</c:f>
              <c:numCache>
                <c:formatCode>#,##0.0_ </c:formatCode>
                <c:ptCount val="3"/>
                <c:pt idx="0">
                  <c:v>13.834717487895061</c:v>
                </c:pt>
                <c:pt idx="1">
                  <c:v>12.99615624727805</c:v>
                </c:pt>
                <c:pt idx="2">
                  <c:v>13.404259029478172</c:v>
                </c:pt>
              </c:numCache>
            </c:numRef>
          </c:val>
          <c:smooth val="0"/>
        </c:ser>
        <c:ser>
          <c:idx val="14"/>
          <c:order val="14"/>
          <c:cat>
            <c:strRef>
              <c:f>'Model of Preprocessing'!$L$4:$N$4</c:f>
              <c:strCache>
                <c:ptCount val="3"/>
                <c:pt idx="0">
                  <c:v>normalized log2 signal-1</c:v>
                </c:pt>
                <c:pt idx="1">
                  <c:v>normalized log2 signal-2</c:v>
                </c:pt>
                <c:pt idx="2">
                  <c:v>normalized log2 signal-3</c:v>
                </c:pt>
              </c:strCache>
            </c:strRef>
          </c:cat>
          <c:val>
            <c:numRef>
              <c:f>'Model of Preprocessing'!$L$19:$N$19</c:f>
              <c:numCache>
                <c:formatCode>#,##0.0_ </c:formatCode>
                <c:ptCount val="3"/>
                <c:pt idx="0">
                  <c:v>12.591598148389339</c:v>
                </c:pt>
                <c:pt idx="1">
                  <c:v>12.725941931794358</c:v>
                </c:pt>
                <c:pt idx="2">
                  <c:v>13.90836627348417</c:v>
                </c:pt>
              </c:numCache>
            </c:numRef>
          </c:val>
          <c:smooth val="0"/>
        </c:ser>
        <c:ser>
          <c:idx val="15"/>
          <c:order val="15"/>
          <c:cat>
            <c:strRef>
              <c:f>'Model of Preprocessing'!$L$4:$N$4</c:f>
              <c:strCache>
                <c:ptCount val="3"/>
                <c:pt idx="0">
                  <c:v>normalized log2 signal-1</c:v>
                </c:pt>
                <c:pt idx="1">
                  <c:v>normalized log2 signal-2</c:v>
                </c:pt>
                <c:pt idx="2">
                  <c:v>normalized log2 signal-3</c:v>
                </c:pt>
              </c:strCache>
            </c:strRef>
          </c:cat>
          <c:val>
            <c:numRef>
              <c:f>'Model of Preprocessing'!$L$20:$N$20</c:f>
              <c:numCache>
                <c:formatCode>#,##0.0_ </c:formatCode>
                <c:ptCount val="3"/>
                <c:pt idx="0">
                  <c:v>15.489723795342712</c:v>
                </c:pt>
                <c:pt idx="1">
                  <c:v>13.448274219455765</c:v>
                </c:pt>
                <c:pt idx="2">
                  <c:v>14.820564067773777</c:v>
                </c:pt>
              </c:numCache>
            </c:numRef>
          </c:val>
          <c:smooth val="0"/>
        </c:ser>
        <c:ser>
          <c:idx val="16"/>
          <c:order val="16"/>
          <c:cat>
            <c:strRef>
              <c:f>'Model of Preprocessing'!$L$4:$N$4</c:f>
              <c:strCache>
                <c:ptCount val="3"/>
                <c:pt idx="0">
                  <c:v>normalized log2 signal-1</c:v>
                </c:pt>
                <c:pt idx="1">
                  <c:v>normalized log2 signal-2</c:v>
                </c:pt>
                <c:pt idx="2">
                  <c:v>normalized log2 signal-3</c:v>
                </c:pt>
              </c:strCache>
            </c:strRef>
          </c:cat>
          <c:val>
            <c:numRef>
              <c:f>'Model of Preprocessing'!$L$21:$N$21</c:f>
              <c:numCache>
                <c:formatCode>#,##0.0_ </c:formatCode>
                <c:ptCount val="3"/>
                <c:pt idx="0">
                  <c:v>16.764239464916926</c:v>
                </c:pt>
                <c:pt idx="1">
                  <c:v>14.763530164510255</c:v>
                </c:pt>
                <c:pt idx="2">
                  <c:v>16.058599920672552</c:v>
                </c:pt>
              </c:numCache>
            </c:numRef>
          </c:val>
          <c:smooth val="0"/>
        </c:ser>
        <c:ser>
          <c:idx val="17"/>
          <c:order val="17"/>
          <c:cat>
            <c:strRef>
              <c:f>'Model of Preprocessing'!$L$4:$N$4</c:f>
              <c:strCache>
                <c:ptCount val="3"/>
                <c:pt idx="0">
                  <c:v>normalized log2 signal-1</c:v>
                </c:pt>
                <c:pt idx="1">
                  <c:v>normalized log2 signal-2</c:v>
                </c:pt>
                <c:pt idx="2">
                  <c:v>normalized log2 signal-3</c:v>
                </c:pt>
              </c:strCache>
            </c:strRef>
          </c:cat>
          <c:val>
            <c:numRef>
              <c:f>'Model of Preprocessing'!$L$22:$N$22</c:f>
              <c:numCache>
                <c:formatCode>#,##0.0_ </c:formatCode>
                <c:ptCount val="3"/>
                <c:pt idx="0">
                  <c:v>17.622130360425945</c:v>
                </c:pt>
                <c:pt idx="1">
                  <c:v>15.964515123576751</c:v>
                </c:pt>
                <c:pt idx="2">
                  <c:v>16.382844939743165</c:v>
                </c:pt>
              </c:numCache>
            </c:numRef>
          </c:val>
          <c:smooth val="0"/>
        </c:ser>
        <c:ser>
          <c:idx val="18"/>
          <c:order val="18"/>
          <c:cat>
            <c:strRef>
              <c:f>'Model of Preprocessing'!$L$4:$N$4</c:f>
              <c:strCache>
                <c:ptCount val="3"/>
                <c:pt idx="0">
                  <c:v>normalized log2 signal-1</c:v>
                </c:pt>
                <c:pt idx="1">
                  <c:v>normalized log2 signal-2</c:v>
                </c:pt>
                <c:pt idx="2">
                  <c:v>normalized log2 signal-3</c:v>
                </c:pt>
              </c:strCache>
            </c:strRef>
          </c:cat>
          <c:val>
            <c:numRef>
              <c:f>'Model of Preprocessing'!$L$23:$N$23</c:f>
              <c:numCache>
                <c:formatCode>#,##0.0_ </c:formatCode>
                <c:ptCount val="3"/>
                <c:pt idx="0">
                  <c:v>17.502097358041286</c:v>
                </c:pt>
                <c:pt idx="1">
                  <c:v>16.14390913422578</c:v>
                </c:pt>
                <c:pt idx="2">
                  <c:v>18.513071581707514</c:v>
                </c:pt>
              </c:numCache>
            </c:numRef>
          </c:val>
          <c:smooth val="0"/>
        </c:ser>
        <c:ser>
          <c:idx val="19"/>
          <c:order val="19"/>
          <c:cat>
            <c:strRef>
              <c:f>'Model of Preprocessing'!$L$4:$N$4</c:f>
              <c:strCache>
                <c:ptCount val="3"/>
                <c:pt idx="0">
                  <c:v>normalized log2 signal-1</c:v>
                </c:pt>
                <c:pt idx="1">
                  <c:v>normalized log2 signal-2</c:v>
                </c:pt>
                <c:pt idx="2">
                  <c:v>normalized log2 signal-3</c:v>
                </c:pt>
              </c:strCache>
            </c:strRef>
          </c:cat>
          <c:val>
            <c:numRef>
              <c:f>'Model of Preprocessing'!$L$24:$N$24</c:f>
              <c:numCache>
                <c:formatCode>#,##0.0_ </c:formatCode>
                <c:ptCount val="3"/>
                <c:pt idx="0">
                  <c:v>19.252913483517567</c:v>
                </c:pt>
                <c:pt idx="1">
                  <c:v>18.712544324280024</c:v>
                </c:pt>
                <c:pt idx="2">
                  <c:v>19.273193376405466</c:v>
                </c:pt>
              </c:numCache>
            </c:numRef>
          </c:val>
          <c:smooth val="0"/>
        </c:ser>
        <c:ser>
          <c:idx val="20"/>
          <c:order val="20"/>
          <c:cat>
            <c:strRef>
              <c:f>'Model of Preprocessing'!$L$4:$N$4</c:f>
              <c:strCache>
                <c:ptCount val="3"/>
                <c:pt idx="0">
                  <c:v>normalized log2 signal-1</c:v>
                </c:pt>
                <c:pt idx="1">
                  <c:v>normalized log2 signal-2</c:v>
                </c:pt>
                <c:pt idx="2">
                  <c:v>normalized log2 signal-3</c:v>
                </c:pt>
              </c:strCache>
            </c:strRef>
          </c:cat>
          <c:val>
            <c:numRef>
              <c:f>'Model of Preprocessing'!$L$25:$N$25</c:f>
              <c:numCache>
                <c:formatCode>#,##0.0_ </c:formatCode>
                <c:ptCount val="3"/>
                <c:pt idx="0">
                  <c:v>20.915686107838948</c:v>
                </c:pt>
                <c:pt idx="1">
                  <c:v>17.899734901153096</c:v>
                </c:pt>
                <c:pt idx="2">
                  <c:v>19.728793332786857</c:v>
                </c:pt>
              </c:numCache>
            </c:numRef>
          </c:val>
          <c:smooth val="0"/>
        </c:ser>
        <c:ser>
          <c:idx val="21"/>
          <c:order val="21"/>
          <c:cat>
            <c:strRef>
              <c:f>'Model of Preprocessing'!$L$4:$N$4</c:f>
              <c:strCache>
                <c:ptCount val="3"/>
                <c:pt idx="0">
                  <c:v>normalized log2 signal-1</c:v>
                </c:pt>
                <c:pt idx="1">
                  <c:v>normalized log2 signal-2</c:v>
                </c:pt>
                <c:pt idx="2">
                  <c:v>normalized log2 signal-3</c:v>
                </c:pt>
              </c:strCache>
            </c:strRef>
          </c:cat>
          <c:val>
            <c:numRef>
              <c:f>'Model of Preprocessing'!$L$26:$N$26</c:f>
              <c:numCache>
                <c:formatCode>#,##0.0_ </c:formatCode>
                <c:ptCount val="3"/>
                <c:pt idx="0">
                  <c:v>21.403761712232079</c:v>
                </c:pt>
                <c:pt idx="1">
                  <c:v>21.843202718405863</c:v>
                </c:pt>
                <c:pt idx="2">
                  <c:v>19.540510771761504</c:v>
                </c:pt>
              </c:numCache>
            </c:numRef>
          </c:val>
          <c:smooth val="0"/>
        </c:ser>
        <c:dLbls>
          <c:showLegendKey val="0"/>
          <c:showVal val="0"/>
          <c:showCatName val="0"/>
          <c:showSerName val="0"/>
          <c:showPercent val="0"/>
          <c:showBubbleSize val="0"/>
        </c:dLbls>
        <c:marker val="1"/>
        <c:smooth val="0"/>
        <c:axId val="109848064"/>
        <c:axId val="109849600"/>
      </c:lineChart>
      <c:catAx>
        <c:axId val="109848064"/>
        <c:scaling>
          <c:orientation val="minMax"/>
        </c:scaling>
        <c:delete val="0"/>
        <c:axPos val="b"/>
        <c:numFmt formatCode="#,##0.0_ " sourceLinked="1"/>
        <c:majorTickMark val="out"/>
        <c:minorTickMark val="none"/>
        <c:tickLblPos val="nextTo"/>
        <c:crossAx val="109849600"/>
        <c:crosses val="autoZero"/>
        <c:auto val="1"/>
        <c:lblAlgn val="ctr"/>
        <c:lblOffset val="100"/>
        <c:noMultiLvlLbl val="0"/>
      </c:catAx>
      <c:valAx>
        <c:axId val="109849600"/>
        <c:scaling>
          <c:orientation val="minMax"/>
        </c:scaling>
        <c:delete val="0"/>
        <c:axPos val="l"/>
        <c:majorGridlines/>
        <c:numFmt formatCode="#,##0.0_ " sourceLinked="1"/>
        <c:majorTickMark val="out"/>
        <c:minorTickMark val="none"/>
        <c:tickLblPos val="nextTo"/>
        <c:crossAx val="109848064"/>
        <c:crosses val="autoZero"/>
        <c:crossBetween val="between"/>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cat>
            <c:strRef>
              <c:f>'Model of Preprocessing'!$Q$4:$S$4</c:f>
              <c:strCache>
                <c:ptCount val="3"/>
                <c:pt idx="0">
                  <c:v>normalized log2 ratio-1</c:v>
                </c:pt>
                <c:pt idx="1">
                  <c:v>normalized log2 ratio-2</c:v>
                </c:pt>
                <c:pt idx="2">
                  <c:v>normalized log2 ratio-3</c:v>
                </c:pt>
              </c:strCache>
            </c:strRef>
          </c:cat>
          <c:val>
            <c:numRef>
              <c:f>'Model of Preprocessing'!$Q$5:$S$5</c:f>
              <c:numCache>
                <c:formatCode>#,##0.0_ </c:formatCode>
                <c:ptCount val="3"/>
                <c:pt idx="0">
                  <c:v>0</c:v>
                </c:pt>
                <c:pt idx="1">
                  <c:v>0.51222707369617915</c:v>
                </c:pt>
                <c:pt idx="2">
                  <c:v>-1.9639272120085227</c:v>
                </c:pt>
              </c:numCache>
            </c:numRef>
          </c:val>
          <c:smooth val="0"/>
        </c:ser>
        <c:ser>
          <c:idx val="1"/>
          <c:order val="1"/>
          <c:cat>
            <c:strRef>
              <c:f>'Model of Preprocessing'!$Q$4:$S$4</c:f>
              <c:strCache>
                <c:ptCount val="3"/>
                <c:pt idx="0">
                  <c:v>normalized log2 ratio-1</c:v>
                </c:pt>
                <c:pt idx="1">
                  <c:v>normalized log2 ratio-2</c:v>
                </c:pt>
                <c:pt idx="2">
                  <c:v>normalized log2 ratio-3</c:v>
                </c:pt>
              </c:strCache>
            </c:strRef>
          </c:cat>
          <c:val>
            <c:numRef>
              <c:f>'Model of Preprocessing'!$Q$6:$S$6</c:f>
              <c:numCache>
                <c:formatCode>#,##0.0_ </c:formatCode>
                <c:ptCount val="3"/>
                <c:pt idx="0">
                  <c:v>0</c:v>
                </c:pt>
                <c:pt idx="1">
                  <c:v>7.4571066688060128E-2</c:v>
                </c:pt>
                <c:pt idx="2">
                  <c:v>-0.46805804225756198</c:v>
                </c:pt>
              </c:numCache>
            </c:numRef>
          </c:val>
          <c:smooth val="0"/>
        </c:ser>
        <c:ser>
          <c:idx val="2"/>
          <c:order val="2"/>
          <c:cat>
            <c:strRef>
              <c:f>'Model of Preprocessing'!$Q$4:$S$4</c:f>
              <c:strCache>
                <c:ptCount val="3"/>
                <c:pt idx="0">
                  <c:v>normalized log2 ratio-1</c:v>
                </c:pt>
                <c:pt idx="1">
                  <c:v>normalized log2 ratio-2</c:v>
                </c:pt>
                <c:pt idx="2">
                  <c:v>normalized log2 ratio-3</c:v>
                </c:pt>
              </c:strCache>
            </c:strRef>
          </c:cat>
          <c:val>
            <c:numRef>
              <c:f>'Model of Preprocessing'!$Q$7:$S$7</c:f>
              <c:numCache>
                <c:formatCode>#,##0.0_ </c:formatCode>
                <c:ptCount val="3"/>
                <c:pt idx="0">
                  <c:v>0</c:v>
                </c:pt>
                <c:pt idx="1">
                  <c:v>9.0814907722638836</c:v>
                </c:pt>
                <c:pt idx="2">
                  <c:v>7.6142403792098197</c:v>
                </c:pt>
              </c:numCache>
            </c:numRef>
          </c:val>
          <c:smooth val="0"/>
        </c:ser>
        <c:ser>
          <c:idx val="3"/>
          <c:order val="3"/>
          <c:cat>
            <c:strRef>
              <c:f>'Model of Preprocessing'!$Q$4:$S$4</c:f>
              <c:strCache>
                <c:ptCount val="3"/>
                <c:pt idx="0">
                  <c:v>normalized log2 ratio-1</c:v>
                </c:pt>
                <c:pt idx="1">
                  <c:v>normalized log2 ratio-2</c:v>
                </c:pt>
                <c:pt idx="2">
                  <c:v>normalized log2 ratio-3</c:v>
                </c:pt>
              </c:strCache>
            </c:strRef>
          </c:cat>
          <c:val>
            <c:numRef>
              <c:f>'Model of Preprocessing'!$Q$8:$S$8</c:f>
              <c:numCache>
                <c:formatCode>#,##0.0_ </c:formatCode>
                <c:ptCount val="3"/>
                <c:pt idx="0">
                  <c:v>0</c:v>
                </c:pt>
                <c:pt idx="1">
                  <c:v>-2.2060405049521847</c:v>
                </c:pt>
                <c:pt idx="2">
                  <c:v>-0.35626709423648606</c:v>
                </c:pt>
              </c:numCache>
            </c:numRef>
          </c:val>
          <c:smooth val="0"/>
        </c:ser>
        <c:ser>
          <c:idx val="4"/>
          <c:order val="4"/>
          <c:cat>
            <c:strRef>
              <c:f>'Model of Preprocessing'!$Q$4:$S$4</c:f>
              <c:strCache>
                <c:ptCount val="3"/>
                <c:pt idx="0">
                  <c:v>normalized log2 ratio-1</c:v>
                </c:pt>
                <c:pt idx="1">
                  <c:v>normalized log2 ratio-2</c:v>
                </c:pt>
                <c:pt idx="2">
                  <c:v>normalized log2 ratio-3</c:v>
                </c:pt>
              </c:strCache>
            </c:strRef>
          </c:cat>
          <c:val>
            <c:numRef>
              <c:f>'Model of Preprocessing'!$Q$9:$S$9</c:f>
              <c:numCache>
                <c:formatCode>#,##0.0_ </c:formatCode>
                <c:ptCount val="3"/>
                <c:pt idx="0">
                  <c:v>0</c:v>
                </c:pt>
                <c:pt idx="1">
                  <c:v>-0.57529069842170077</c:v>
                </c:pt>
                <c:pt idx="2">
                  <c:v>-2.6917772195498646</c:v>
                </c:pt>
              </c:numCache>
            </c:numRef>
          </c:val>
          <c:smooth val="0"/>
        </c:ser>
        <c:ser>
          <c:idx val="5"/>
          <c:order val="5"/>
          <c:cat>
            <c:strRef>
              <c:f>'Model of Preprocessing'!$Q$4:$S$4</c:f>
              <c:strCache>
                <c:ptCount val="3"/>
                <c:pt idx="0">
                  <c:v>normalized log2 ratio-1</c:v>
                </c:pt>
                <c:pt idx="1">
                  <c:v>normalized log2 ratio-2</c:v>
                </c:pt>
                <c:pt idx="2">
                  <c:v>normalized log2 ratio-3</c:v>
                </c:pt>
              </c:strCache>
            </c:strRef>
          </c:cat>
          <c:val>
            <c:numRef>
              <c:f>'Model of Preprocessing'!$Q$10:$S$10</c:f>
              <c:numCache>
                <c:formatCode>#,##0.0_ </c:formatCode>
                <c:ptCount val="3"/>
                <c:pt idx="0">
                  <c:v>0</c:v>
                </c:pt>
                <c:pt idx="1">
                  <c:v>-0.27382359809530499</c:v>
                </c:pt>
                <c:pt idx="2">
                  <c:v>-0.9458896020389691</c:v>
                </c:pt>
              </c:numCache>
            </c:numRef>
          </c:val>
          <c:smooth val="0"/>
        </c:ser>
        <c:ser>
          <c:idx val="6"/>
          <c:order val="6"/>
          <c:cat>
            <c:strRef>
              <c:f>'Model of Preprocessing'!$Q$4:$S$4</c:f>
              <c:strCache>
                <c:ptCount val="3"/>
                <c:pt idx="0">
                  <c:v>normalized log2 ratio-1</c:v>
                </c:pt>
                <c:pt idx="1">
                  <c:v>normalized log2 ratio-2</c:v>
                </c:pt>
                <c:pt idx="2">
                  <c:v>normalized log2 ratio-3</c:v>
                </c:pt>
              </c:strCache>
            </c:strRef>
          </c:cat>
          <c:val>
            <c:numRef>
              <c:f>'Model of Preprocessing'!$Q$11:$S$11</c:f>
              <c:numCache>
                <c:formatCode>#,##0.0_ </c:formatCode>
                <c:ptCount val="3"/>
                <c:pt idx="0">
                  <c:v>0</c:v>
                </c:pt>
                <c:pt idx="1">
                  <c:v>0.42103230714908069</c:v>
                </c:pt>
                <c:pt idx="2">
                  <c:v>-1.6968541361009848</c:v>
                </c:pt>
              </c:numCache>
            </c:numRef>
          </c:val>
          <c:smooth val="0"/>
        </c:ser>
        <c:ser>
          <c:idx val="7"/>
          <c:order val="7"/>
          <c:cat>
            <c:strRef>
              <c:f>'Model of Preprocessing'!$Q$4:$S$4</c:f>
              <c:strCache>
                <c:ptCount val="3"/>
                <c:pt idx="0">
                  <c:v>normalized log2 ratio-1</c:v>
                </c:pt>
                <c:pt idx="1">
                  <c:v>normalized log2 ratio-2</c:v>
                </c:pt>
                <c:pt idx="2">
                  <c:v>normalized log2 ratio-3</c:v>
                </c:pt>
              </c:strCache>
            </c:strRef>
          </c:cat>
          <c:val>
            <c:numRef>
              <c:f>'Model of Preprocessing'!$Q$12:$S$12</c:f>
              <c:numCache>
                <c:formatCode>#,##0.0_ </c:formatCode>
                <c:ptCount val="3"/>
                <c:pt idx="0">
                  <c:v>0</c:v>
                </c:pt>
                <c:pt idx="1">
                  <c:v>-0.55806584473968446</c:v>
                </c:pt>
                <c:pt idx="2">
                  <c:v>-1.4266380230670936</c:v>
                </c:pt>
              </c:numCache>
            </c:numRef>
          </c:val>
          <c:smooth val="0"/>
        </c:ser>
        <c:ser>
          <c:idx val="8"/>
          <c:order val="8"/>
          <c:cat>
            <c:strRef>
              <c:f>'Model of Preprocessing'!$Q$4:$S$4</c:f>
              <c:strCache>
                <c:ptCount val="3"/>
                <c:pt idx="0">
                  <c:v>normalized log2 ratio-1</c:v>
                </c:pt>
                <c:pt idx="1">
                  <c:v>normalized log2 ratio-2</c:v>
                </c:pt>
                <c:pt idx="2">
                  <c:v>normalized log2 ratio-3</c:v>
                </c:pt>
              </c:strCache>
            </c:strRef>
          </c:cat>
          <c:val>
            <c:numRef>
              <c:f>'Model of Preprocessing'!$Q$13:$S$13</c:f>
              <c:numCache>
                <c:formatCode>#,##0.0_ </c:formatCode>
                <c:ptCount val="3"/>
                <c:pt idx="0">
                  <c:v>0</c:v>
                </c:pt>
                <c:pt idx="1">
                  <c:v>-2.5221474631310379</c:v>
                </c:pt>
                <c:pt idx="2">
                  <c:v>-0.21504856721927368</c:v>
                </c:pt>
              </c:numCache>
            </c:numRef>
          </c:val>
          <c:smooth val="0"/>
        </c:ser>
        <c:ser>
          <c:idx val="9"/>
          <c:order val="9"/>
          <c:cat>
            <c:strRef>
              <c:f>'Model of Preprocessing'!$Q$4:$S$4</c:f>
              <c:strCache>
                <c:ptCount val="3"/>
                <c:pt idx="0">
                  <c:v>normalized log2 ratio-1</c:v>
                </c:pt>
                <c:pt idx="1">
                  <c:v>normalized log2 ratio-2</c:v>
                </c:pt>
                <c:pt idx="2">
                  <c:v>normalized log2 ratio-3</c:v>
                </c:pt>
              </c:strCache>
            </c:strRef>
          </c:cat>
          <c:val>
            <c:numRef>
              <c:f>'Model of Preprocessing'!$Q$14:$S$14</c:f>
              <c:numCache>
                <c:formatCode>#,##0.0_ </c:formatCode>
                <c:ptCount val="3"/>
                <c:pt idx="0">
                  <c:v>0</c:v>
                </c:pt>
                <c:pt idx="1">
                  <c:v>-7.499367709674587E-2</c:v>
                </c:pt>
                <c:pt idx="2">
                  <c:v>-0.1984163833307715</c:v>
                </c:pt>
              </c:numCache>
            </c:numRef>
          </c:val>
          <c:smooth val="0"/>
        </c:ser>
        <c:ser>
          <c:idx val="10"/>
          <c:order val="10"/>
          <c:cat>
            <c:strRef>
              <c:f>'Model of Preprocessing'!$Q$4:$S$4</c:f>
              <c:strCache>
                <c:ptCount val="3"/>
                <c:pt idx="0">
                  <c:v>normalized log2 ratio-1</c:v>
                </c:pt>
                <c:pt idx="1">
                  <c:v>normalized log2 ratio-2</c:v>
                </c:pt>
                <c:pt idx="2">
                  <c:v>normalized log2 ratio-3</c:v>
                </c:pt>
              </c:strCache>
            </c:strRef>
          </c:cat>
          <c:val>
            <c:numRef>
              <c:f>'Model of Preprocessing'!$Q$15:$S$15</c:f>
              <c:numCache>
                <c:formatCode>#,##0.0_ </c:formatCode>
                <c:ptCount val="3"/>
                <c:pt idx="0">
                  <c:v>0</c:v>
                </c:pt>
                <c:pt idx="1">
                  <c:v>3.6424018648276206</c:v>
                </c:pt>
                <c:pt idx="2">
                  <c:v>1.6793111242063041</c:v>
                </c:pt>
              </c:numCache>
            </c:numRef>
          </c:val>
          <c:smooth val="0"/>
        </c:ser>
        <c:ser>
          <c:idx val="11"/>
          <c:order val="11"/>
          <c:cat>
            <c:strRef>
              <c:f>'Model of Preprocessing'!$Q$4:$S$4</c:f>
              <c:strCache>
                <c:ptCount val="3"/>
                <c:pt idx="0">
                  <c:v>normalized log2 ratio-1</c:v>
                </c:pt>
                <c:pt idx="1">
                  <c:v>normalized log2 ratio-2</c:v>
                </c:pt>
                <c:pt idx="2">
                  <c:v>normalized log2 ratio-3</c:v>
                </c:pt>
              </c:strCache>
            </c:strRef>
          </c:cat>
          <c:val>
            <c:numRef>
              <c:f>'Model of Preprocessing'!$Q$16:$S$16</c:f>
              <c:numCache>
                <c:formatCode>#,##0.0_ </c:formatCode>
                <c:ptCount val="3"/>
                <c:pt idx="0">
                  <c:v>0</c:v>
                </c:pt>
                <c:pt idx="1">
                  <c:v>3.9827475382159712</c:v>
                </c:pt>
                <c:pt idx="2">
                  <c:v>3.7868190141765226</c:v>
                </c:pt>
              </c:numCache>
            </c:numRef>
          </c:val>
          <c:smooth val="0"/>
        </c:ser>
        <c:ser>
          <c:idx val="12"/>
          <c:order val="12"/>
          <c:cat>
            <c:strRef>
              <c:f>'Model of Preprocessing'!$Q$4:$S$4</c:f>
              <c:strCache>
                <c:ptCount val="3"/>
                <c:pt idx="0">
                  <c:v>normalized log2 ratio-1</c:v>
                </c:pt>
                <c:pt idx="1">
                  <c:v>normalized log2 ratio-2</c:v>
                </c:pt>
                <c:pt idx="2">
                  <c:v>normalized log2 ratio-3</c:v>
                </c:pt>
              </c:strCache>
            </c:strRef>
          </c:cat>
          <c:val>
            <c:numRef>
              <c:f>'Model of Preprocessing'!$Q$17:$S$17</c:f>
              <c:numCache>
                <c:formatCode>#,##0.0_ </c:formatCode>
                <c:ptCount val="3"/>
                <c:pt idx="0">
                  <c:v>0</c:v>
                </c:pt>
                <c:pt idx="1">
                  <c:v>-0.62504968248425108</c:v>
                </c:pt>
                <c:pt idx="2">
                  <c:v>0.6291703870035068</c:v>
                </c:pt>
              </c:numCache>
            </c:numRef>
          </c:val>
          <c:smooth val="0"/>
        </c:ser>
        <c:ser>
          <c:idx val="13"/>
          <c:order val="13"/>
          <c:cat>
            <c:strRef>
              <c:f>'Model of Preprocessing'!$Q$4:$S$4</c:f>
              <c:strCache>
                <c:ptCount val="3"/>
                <c:pt idx="0">
                  <c:v>normalized log2 ratio-1</c:v>
                </c:pt>
                <c:pt idx="1">
                  <c:v>normalized log2 ratio-2</c:v>
                </c:pt>
                <c:pt idx="2">
                  <c:v>normalized log2 ratio-3</c:v>
                </c:pt>
              </c:strCache>
            </c:strRef>
          </c:cat>
          <c:val>
            <c:numRef>
              <c:f>'Model of Preprocessing'!$Q$18:$S$18</c:f>
              <c:numCache>
                <c:formatCode>#,##0.0_ </c:formatCode>
                <c:ptCount val="3"/>
                <c:pt idx="0">
                  <c:v>0</c:v>
                </c:pt>
                <c:pt idx="1">
                  <c:v>-0.83856124061701109</c:v>
                </c:pt>
                <c:pt idx="2">
                  <c:v>-0.43045845841688823</c:v>
                </c:pt>
              </c:numCache>
            </c:numRef>
          </c:val>
          <c:smooth val="0"/>
        </c:ser>
        <c:ser>
          <c:idx val="14"/>
          <c:order val="14"/>
          <c:cat>
            <c:strRef>
              <c:f>'Model of Preprocessing'!$Q$4:$S$4</c:f>
              <c:strCache>
                <c:ptCount val="3"/>
                <c:pt idx="0">
                  <c:v>normalized log2 ratio-1</c:v>
                </c:pt>
                <c:pt idx="1">
                  <c:v>normalized log2 ratio-2</c:v>
                </c:pt>
                <c:pt idx="2">
                  <c:v>normalized log2 ratio-3</c:v>
                </c:pt>
              </c:strCache>
            </c:strRef>
          </c:cat>
          <c:val>
            <c:numRef>
              <c:f>'Model of Preprocessing'!$Q$19:$S$19</c:f>
              <c:numCache>
                <c:formatCode>#,##0.0_ </c:formatCode>
                <c:ptCount val="3"/>
                <c:pt idx="0">
                  <c:v>0</c:v>
                </c:pt>
                <c:pt idx="1">
                  <c:v>0.13434378340501851</c:v>
                </c:pt>
                <c:pt idx="2">
                  <c:v>1.3167681250948302</c:v>
                </c:pt>
              </c:numCache>
            </c:numRef>
          </c:val>
          <c:smooth val="0"/>
        </c:ser>
        <c:ser>
          <c:idx val="15"/>
          <c:order val="15"/>
          <c:cat>
            <c:strRef>
              <c:f>'Model of Preprocessing'!$Q$4:$S$4</c:f>
              <c:strCache>
                <c:ptCount val="3"/>
                <c:pt idx="0">
                  <c:v>normalized log2 ratio-1</c:v>
                </c:pt>
                <c:pt idx="1">
                  <c:v>normalized log2 ratio-2</c:v>
                </c:pt>
                <c:pt idx="2">
                  <c:v>normalized log2 ratio-3</c:v>
                </c:pt>
              </c:strCache>
            </c:strRef>
          </c:cat>
          <c:val>
            <c:numRef>
              <c:f>'Model of Preprocessing'!$Q$20:$S$20</c:f>
              <c:numCache>
                <c:formatCode>#,##0.0_ </c:formatCode>
                <c:ptCount val="3"/>
                <c:pt idx="0">
                  <c:v>0</c:v>
                </c:pt>
                <c:pt idx="1">
                  <c:v>-2.0414495758869471</c:v>
                </c:pt>
                <c:pt idx="2">
                  <c:v>-0.66915972756893538</c:v>
                </c:pt>
              </c:numCache>
            </c:numRef>
          </c:val>
          <c:smooth val="0"/>
        </c:ser>
        <c:ser>
          <c:idx val="16"/>
          <c:order val="16"/>
          <c:cat>
            <c:strRef>
              <c:f>'Model of Preprocessing'!$Q$4:$S$4</c:f>
              <c:strCache>
                <c:ptCount val="3"/>
                <c:pt idx="0">
                  <c:v>normalized log2 ratio-1</c:v>
                </c:pt>
                <c:pt idx="1">
                  <c:v>normalized log2 ratio-2</c:v>
                </c:pt>
                <c:pt idx="2">
                  <c:v>normalized log2 ratio-3</c:v>
                </c:pt>
              </c:strCache>
            </c:strRef>
          </c:cat>
          <c:val>
            <c:numRef>
              <c:f>'Model of Preprocessing'!$Q$21:$S$21</c:f>
              <c:numCache>
                <c:formatCode>#,##0.0_ </c:formatCode>
                <c:ptCount val="3"/>
                <c:pt idx="0">
                  <c:v>0</c:v>
                </c:pt>
                <c:pt idx="1">
                  <c:v>-2.0007093004066707</c:v>
                </c:pt>
                <c:pt idx="2">
                  <c:v>-0.7056395442443737</c:v>
                </c:pt>
              </c:numCache>
            </c:numRef>
          </c:val>
          <c:smooth val="0"/>
        </c:ser>
        <c:ser>
          <c:idx val="17"/>
          <c:order val="17"/>
          <c:cat>
            <c:strRef>
              <c:f>'Model of Preprocessing'!$Q$4:$S$4</c:f>
              <c:strCache>
                <c:ptCount val="3"/>
                <c:pt idx="0">
                  <c:v>normalized log2 ratio-1</c:v>
                </c:pt>
                <c:pt idx="1">
                  <c:v>normalized log2 ratio-2</c:v>
                </c:pt>
                <c:pt idx="2">
                  <c:v>normalized log2 ratio-3</c:v>
                </c:pt>
              </c:strCache>
            </c:strRef>
          </c:cat>
          <c:val>
            <c:numRef>
              <c:f>'Model of Preprocessing'!$Q$22:$S$22</c:f>
              <c:numCache>
                <c:formatCode>#,##0.0_ </c:formatCode>
                <c:ptCount val="3"/>
                <c:pt idx="0">
                  <c:v>0</c:v>
                </c:pt>
                <c:pt idx="1">
                  <c:v>-1.6576152368491943</c:v>
                </c:pt>
                <c:pt idx="2">
                  <c:v>-1.2392854206827799</c:v>
                </c:pt>
              </c:numCache>
            </c:numRef>
          </c:val>
          <c:smooth val="0"/>
        </c:ser>
        <c:ser>
          <c:idx val="18"/>
          <c:order val="18"/>
          <c:cat>
            <c:strRef>
              <c:f>'Model of Preprocessing'!$Q$4:$S$4</c:f>
              <c:strCache>
                <c:ptCount val="3"/>
                <c:pt idx="0">
                  <c:v>normalized log2 ratio-1</c:v>
                </c:pt>
                <c:pt idx="1">
                  <c:v>normalized log2 ratio-2</c:v>
                </c:pt>
                <c:pt idx="2">
                  <c:v>normalized log2 ratio-3</c:v>
                </c:pt>
              </c:strCache>
            </c:strRef>
          </c:cat>
          <c:val>
            <c:numRef>
              <c:f>'Model of Preprocessing'!$Q$23:$S$23</c:f>
              <c:numCache>
                <c:formatCode>#,##0.0_ </c:formatCode>
                <c:ptCount val="3"/>
                <c:pt idx="0">
                  <c:v>0</c:v>
                </c:pt>
                <c:pt idx="1">
                  <c:v>-1.3581882238155067</c:v>
                </c:pt>
                <c:pt idx="2">
                  <c:v>1.0109742236662278</c:v>
                </c:pt>
              </c:numCache>
            </c:numRef>
          </c:val>
          <c:smooth val="0"/>
        </c:ser>
        <c:ser>
          <c:idx val="19"/>
          <c:order val="19"/>
          <c:cat>
            <c:strRef>
              <c:f>'Model of Preprocessing'!$Q$4:$S$4</c:f>
              <c:strCache>
                <c:ptCount val="3"/>
                <c:pt idx="0">
                  <c:v>normalized log2 ratio-1</c:v>
                </c:pt>
                <c:pt idx="1">
                  <c:v>normalized log2 ratio-2</c:v>
                </c:pt>
                <c:pt idx="2">
                  <c:v>normalized log2 ratio-3</c:v>
                </c:pt>
              </c:strCache>
            </c:strRef>
          </c:cat>
          <c:val>
            <c:numRef>
              <c:f>'Model of Preprocessing'!$Q$24:$S$24</c:f>
              <c:numCache>
                <c:formatCode>#,##0.0_ </c:formatCode>
                <c:ptCount val="3"/>
                <c:pt idx="0">
                  <c:v>0</c:v>
                </c:pt>
                <c:pt idx="1">
                  <c:v>-0.54036915923754236</c:v>
                </c:pt>
                <c:pt idx="2">
                  <c:v>2.0279892887899109E-2</c:v>
                </c:pt>
              </c:numCache>
            </c:numRef>
          </c:val>
          <c:smooth val="0"/>
        </c:ser>
        <c:ser>
          <c:idx val="20"/>
          <c:order val="20"/>
          <c:cat>
            <c:strRef>
              <c:f>'Model of Preprocessing'!$Q$4:$S$4</c:f>
              <c:strCache>
                <c:ptCount val="3"/>
                <c:pt idx="0">
                  <c:v>normalized log2 ratio-1</c:v>
                </c:pt>
                <c:pt idx="1">
                  <c:v>normalized log2 ratio-2</c:v>
                </c:pt>
                <c:pt idx="2">
                  <c:v>normalized log2 ratio-3</c:v>
                </c:pt>
              </c:strCache>
            </c:strRef>
          </c:cat>
          <c:val>
            <c:numRef>
              <c:f>'Model of Preprocessing'!$Q$25:$S$25</c:f>
              <c:numCache>
                <c:formatCode>#,##0.0_ </c:formatCode>
                <c:ptCount val="3"/>
                <c:pt idx="0">
                  <c:v>0</c:v>
                </c:pt>
                <c:pt idx="1">
                  <c:v>-3.0159512066858518</c:v>
                </c:pt>
                <c:pt idx="2">
                  <c:v>-1.1868927750520903</c:v>
                </c:pt>
              </c:numCache>
            </c:numRef>
          </c:val>
          <c:smooth val="0"/>
        </c:ser>
        <c:ser>
          <c:idx val="21"/>
          <c:order val="21"/>
          <c:cat>
            <c:strRef>
              <c:f>'Model of Preprocessing'!$Q$4:$S$4</c:f>
              <c:strCache>
                <c:ptCount val="3"/>
                <c:pt idx="0">
                  <c:v>normalized log2 ratio-1</c:v>
                </c:pt>
                <c:pt idx="1">
                  <c:v>normalized log2 ratio-2</c:v>
                </c:pt>
                <c:pt idx="2">
                  <c:v>normalized log2 ratio-3</c:v>
                </c:pt>
              </c:strCache>
            </c:strRef>
          </c:cat>
          <c:val>
            <c:numRef>
              <c:f>'Model of Preprocessing'!$Q$26:$S$26</c:f>
              <c:numCache>
                <c:formatCode>#,##0.0_ </c:formatCode>
                <c:ptCount val="3"/>
                <c:pt idx="0">
                  <c:v>0</c:v>
                </c:pt>
                <c:pt idx="1">
                  <c:v>0.43944100617378368</c:v>
                </c:pt>
                <c:pt idx="2">
                  <c:v>-1.863250940470575</c:v>
                </c:pt>
              </c:numCache>
            </c:numRef>
          </c:val>
          <c:smooth val="0"/>
        </c:ser>
        <c:dLbls>
          <c:showLegendKey val="0"/>
          <c:showVal val="0"/>
          <c:showCatName val="0"/>
          <c:showSerName val="0"/>
          <c:showPercent val="0"/>
          <c:showBubbleSize val="0"/>
        </c:dLbls>
        <c:marker val="1"/>
        <c:smooth val="0"/>
        <c:axId val="109940096"/>
        <c:axId val="109945984"/>
      </c:lineChart>
      <c:catAx>
        <c:axId val="109940096"/>
        <c:scaling>
          <c:orientation val="minMax"/>
        </c:scaling>
        <c:delete val="0"/>
        <c:axPos val="b"/>
        <c:majorTickMark val="out"/>
        <c:minorTickMark val="none"/>
        <c:tickLblPos val="nextTo"/>
        <c:crossAx val="109945984"/>
        <c:crosses val="autoZero"/>
        <c:auto val="1"/>
        <c:lblAlgn val="ctr"/>
        <c:lblOffset val="100"/>
        <c:noMultiLvlLbl val="0"/>
      </c:catAx>
      <c:valAx>
        <c:axId val="109945984"/>
        <c:scaling>
          <c:orientation val="minMax"/>
        </c:scaling>
        <c:delete val="0"/>
        <c:axPos val="l"/>
        <c:majorGridlines/>
        <c:numFmt formatCode="#,##0.0_ " sourceLinked="1"/>
        <c:majorTickMark val="out"/>
        <c:minorTickMark val="none"/>
        <c:tickLblPos val="nextTo"/>
        <c:crossAx val="109940096"/>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60960</xdr:colOff>
      <xdr:row>30</xdr:row>
      <xdr:rowOff>30480</xdr:rowOff>
    </xdr:from>
    <xdr:to>
      <xdr:col>4</xdr:col>
      <xdr:colOff>30480</xdr:colOff>
      <xdr:row>46</xdr:row>
      <xdr:rowOff>91440</xdr:rowOff>
    </xdr:to>
    <xdr:graphicFrame macro="">
      <xdr:nvGraphicFramePr>
        <xdr:cNvPr id="4" name="グラフ 3" title="STEP1: Raw Signal"/>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7620</xdr:colOff>
      <xdr:row>30</xdr:row>
      <xdr:rowOff>22860</xdr:rowOff>
    </xdr:from>
    <xdr:to>
      <xdr:col>9</xdr:col>
      <xdr:colOff>167640</xdr:colOff>
      <xdr:row>46</xdr:row>
      <xdr:rowOff>83820</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22860</xdr:colOff>
      <xdr:row>30</xdr:row>
      <xdr:rowOff>38100</xdr:rowOff>
    </xdr:from>
    <xdr:to>
      <xdr:col>14</xdr:col>
      <xdr:colOff>167640</xdr:colOff>
      <xdr:row>46</xdr:row>
      <xdr:rowOff>99060</xdr:rowOff>
    </xdr:to>
    <xdr:graphicFrame macro="">
      <xdr:nvGraphicFramePr>
        <xdr:cNvPr id="6"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30480</xdr:colOff>
      <xdr:row>30</xdr:row>
      <xdr:rowOff>22860</xdr:rowOff>
    </xdr:from>
    <xdr:to>
      <xdr:col>19</xdr:col>
      <xdr:colOff>213360</xdr:colOff>
      <xdr:row>46</xdr:row>
      <xdr:rowOff>83820</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A5" zoomScaleNormal="100" workbookViewId="0">
      <selection activeCell="A14" sqref="A14:J25"/>
    </sheetView>
  </sheetViews>
  <sheetFormatPr defaultRowHeight="13.2" x14ac:dyDescent="0.2"/>
  <cols>
    <col min="10" max="10" width="9.109375" customWidth="1"/>
  </cols>
  <sheetData>
    <row r="1" spans="1:10" x14ac:dyDescent="0.2">
      <c r="A1" s="35" t="s">
        <v>23</v>
      </c>
    </row>
    <row r="2" spans="1:10" x14ac:dyDescent="0.2">
      <c r="B2" s="61" t="s">
        <v>24</v>
      </c>
      <c r="C2" s="62" t="s">
        <v>25</v>
      </c>
      <c r="D2" s="62" t="s">
        <v>26</v>
      </c>
      <c r="E2" s="63" t="s">
        <v>27</v>
      </c>
      <c r="F2" s="64" t="s">
        <v>28</v>
      </c>
      <c r="G2" s="61" t="s">
        <v>29</v>
      </c>
      <c r="H2" s="62" t="s">
        <v>30</v>
      </c>
      <c r="I2" s="62" t="s">
        <v>31</v>
      </c>
      <c r="J2" s="108" t="s">
        <v>32</v>
      </c>
    </row>
    <row r="3" spans="1:10" x14ac:dyDescent="0.2">
      <c r="A3" s="65" t="s">
        <v>33</v>
      </c>
      <c r="B3" s="66">
        <v>200000</v>
      </c>
      <c r="C3" s="67">
        <v>100000</v>
      </c>
      <c r="D3" s="67">
        <v>300000</v>
      </c>
      <c r="E3" s="68">
        <v>100000</v>
      </c>
      <c r="F3" s="69">
        <f>AVERAGE(B3:E3)</f>
        <v>175000</v>
      </c>
      <c r="G3" s="70">
        <f>B3/$F3</f>
        <v>1.1428571428571428</v>
      </c>
      <c r="H3" s="71">
        <f t="shared" ref="H3:J5" si="0">C3/$F3</f>
        <v>0.5714285714285714</v>
      </c>
      <c r="I3" s="71">
        <f t="shared" si="0"/>
        <v>1.7142857142857142</v>
      </c>
      <c r="J3" s="72">
        <f t="shared" si="0"/>
        <v>0.5714285714285714</v>
      </c>
    </row>
    <row r="4" spans="1:10" x14ac:dyDescent="0.2">
      <c r="A4" s="73" t="s">
        <v>34</v>
      </c>
      <c r="B4" s="74">
        <v>2000</v>
      </c>
      <c r="C4" s="75">
        <v>1000</v>
      </c>
      <c r="D4" s="75">
        <v>3000</v>
      </c>
      <c r="E4" s="76">
        <v>1000</v>
      </c>
      <c r="F4" s="77">
        <f t="shared" ref="F4:F5" si="1">AVERAGE(B4:E4)</f>
        <v>1750</v>
      </c>
      <c r="G4" s="78">
        <f t="shared" ref="G4:G5" si="2">B4/$F4</f>
        <v>1.1428571428571428</v>
      </c>
      <c r="H4" s="79">
        <f t="shared" si="0"/>
        <v>0.5714285714285714</v>
      </c>
      <c r="I4" s="79">
        <f t="shared" si="0"/>
        <v>1.7142857142857142</v>
      </c>
      <c r="J4" s="80">
        <f t="shared" si="0"/>
        <v>0.5714285714285714</v>
      </c>
    </row>
    <row r="5" spans="1:10" x14ac:dyDescent="0.2">
      <c r="A5" s="81" t="s">
        <v>35</v>
      </c>
      <c r="B5" s="82">
        <v>20</v>
      </c>
      <c r="C5" s="83">
        <v>10</v>
      </c>
      <c r="D5" s="84">
        <v>30</v>
      </c>
      <c r="E5" s="85">
        <v>10</v>
      </c>
      <c r="F5" s="86">
        <f t="shared" si="1"/>
        <v>17.5</v>
      </c>
      <c r="G5" s="87">
        <f t="shared" si="2"/>
        <v>1.1428571428571428</v>
      </c>
      <c r="H5" s="88">
        <f t="shared" si="0"/>
        <v>0.5714285714285714</v>
      </c>
      <c r="I5" s="88">
        <f t="shared" si="0"/>
        <v>1.7142857142857142</v>
      </c>
      <c r="J5" s="89">
        <f t="shared" si="0"/>
        <v>0.5714285714285714</v>
      </c>
    </row>
    <row r="7" spans="1:10" x14ac:dyDescent="0.2">
      <c r="A7" s="95" t="s">
        <v>36</v>
      </c>
    </row>
    <row r="8" spans="1:10" x14ac:dyDescent="0.2">
      <c r="B8" s="90" t="s">
        <v>37</v>
      </c>
      <c r="C8" s="91" t="s">
        <v>38</v>
      </c>
      <c r="D8" s="91" t="s">
        <v>39</v>
      </c>
      <c r="E8" s="91" t="s">
        <v>40</v>
      </c>
      <c r="F8" s="92" t="s">
        <v>37</v>
      </c>
      <c r="G8" s="90" t="s">
        <v>37</v>
      </c>
      <c r="H8" s="91" t="s">
        <v>38</v>
      </c>
      <c r="I8" s="91" t="s">
        <v>39</v>
      </c>
      <c r="J8" s="108" t="s">
        <v>41</v>
      </c>
    </row>
    <row r="9" spans="1:10" x14ac:dyDescent="0.2">
      <c r="A9" s="65" t="s">
        <v>42</v>
      </c>
      <c r="B9" s="74">
        <v>200000</v>
      </c>
      <c r="C9" s="75">
        <v>100000</v>
      </c>
      <c r="D9" s="75">
        <v>300000</v>
      </c>
      <c r="E9" s="75">
        <v>100000</v>
      </c>
      <c r="F9" s="93">
        <f>B9</f>
        <v>200000</v>
      </c>
      <c r="G9" s="79">
        <f>B9/$F9</f>
        <v>1</v>
      </c>
      <c r="H9" s="79">
        <f t="shared" ref="H9:J11" si="3">C9/$F9</f>
        <v>0.5</v>
      </c>
      <c r="I9" s="79">
        <f t="shared" si="3"/>
        <v>1.5</v>
      </c>
      <c r="J9" s="80">
        <f t="shared" si="3"/>
        <v>0.5</v>
      </c>
    </row>
    <row r="10" spans="1:10" x14ac:dyDescent="0.2">
      <c r="A10" s="73" t="s">
        <v>34</v>
      </c>
      <c r="B10" s="74">
        <v>2000</v>
      </c>
      <c r="C10" s="75">
        <v>1000</v>
      </c>
      <c r="D10" s="75">
        <v>3000</v>
      </c>
      <c r="E10" s="75">
        <v>1000</v>
      </c>
      <c r="F10" s="93">
        <f t="shared" ref="F10:F11" si="4">B10</f>
        <v>2000</v>
      </c>
      <c r="G10" s="79">
        <f t="shared" ref="G10:G11" si="5">B10/$F10</f>
        <v>1</v>
      </c>
      <c r="H10" s="79">
        <f t="shared" si="3"/>
        <v>0.5</v>
      </c>
      <c r="I10" s="79">
        <f t="shared" si="3"/>
        <v>1.5</v>
      </c>
      <c r="J10" s="80">
        <f t="shared" si="3"/>
        <v>0.5</v>
      </c>
    </row>
    <row r="11" spans="1:10" x14ac:dyDescent="0.2">
      <c r="A11" s="81" t="s">
        <v>43</v>
      </c>
      <c r="B11" s="82">
        <v>20</v>
      </c>
      <c r="C11" s="83">
        <v>10</v>
      </c>
      <c r="D11" s="84">
        <v>30</v>
      </c>
      <c r="E11" s="83">
        <v>10</v>
      </c>
      <c r="F11" s="94">
        <f t="shared" si="4"/>
        <v>20</v>
      </c>
      <c r="G11" s="88">
        <f t="shared" si="5"/>
        <v>1</v>
      </c>
      <c r="H11" s="88">
        <f t="shared" si="3"/>
        <v>0.5</v>
      </c>
      <c r="I11" s="88">
        <f t="shared" si="3"/>
        <v>1.5</v>
      </c>
      <c r="J11" s="89">
        <f t="shared" si="3"/>
        <v>0.5</v>
      </c>
    </row>
    <row r="13" spans="1:10" x14ac:dyDescent="0.2">
      <c r="A13" s="95" t="s">
        <v>59</v>
      </c>
    </row>
    <row r="14" spans="1:10" x14ac:dyDescent="0.2">
      <c r="A14" s="110" t="s">
        <v>91</v>
      </c>
      <c r="B14" s="109"/>
      <c r="C14" s="109"/>
      <c r="D14" s="109"/>
      <c r="E14" s="109"/>
      <c r="F14" s="109"/>
      <c r="G14" s="109"/>
      <c r="H14" s="109"/>
      <c r="I14" s="109"/>
      <c r="J14" s="109"/>
    </row>
    <row r="15" spans="1:10" x14ac:dyDescent="0.2">
      <c r="A15" s="109"/>
      <c r="B15" s="109"/>
      <c r="C15" s="109"/>
      <c r="D15" s="109"/>
      <c r="E15" s="109"/>
      <c r="F15" s="109"/>
      <c r="G15" s="109"/>
      <c r="H15" s="109"/>
      <c r="I15" s="109"/>
      <c r="J15" s="109"/>
    </row>
    <row r="16" spans="1:10" x14ac:dyDescent="0.2">
      <c r="A16" s="109"/>
      <c r="B16" s="109"/>
      <c r="C16" s="109"/>
      <c r="D16" s="109"/>
      <c r="E16" s="109"/>
      <c r="F16" s="109"/>
      <c r="G16" s="109"/>
      <c r="H16" s="109"/>
      <c r="I16" s="109"/>
      <c r="J16" s="109"/>
    </row>
    <row r="17" spans="1:10" x14ac:dyDescent="0.2">
      <c r="A17" s="109"/>
      <c r="B17" s="109"/>
      <c r="C17" s="109"/>
      <c r="D17" s="109"/>
      <c r="E17" s="109"/>
      <c r="F17" s="109"/>
      <c r="G17" s="109"/>
      <c r="H17" s="109"/>
      <c r="I17" s="109"/>
      <c r="J17" s="109"/>
    </row>
    <row r="18" spans="1:10" x14ac:dyDescent="0.2">
      <c r="A18" s="109"/>
      <c r="B18" s="109"/>
      <c r="C18" s="109"/>
      <c r="D18" s="109"/>
      <c r="E18" s="109"/>
      <c r="F18" s="109"/>
      <c r="G18" s="109"/>
      <c r="H18" s="109"/>
      <c r="I18" s="109"/>
      <c r="J18" s="109"/>
    </row>
    <row r="19" spans="1:10" x14ac:dyDescent="0.2">
      <c r="A19" s="109"/>
      <c r="B19" s="109"/>
      <c r="C19" s="109"/>
      <c r="D19" s="109"/>
      <c r="E19" s="109"/>
      <c r="F19" s="109"/>
      <c r="G19" s="109"/>
      <c r="H19" s="109"/>
      <c r="I19" s="109"/>
      <c r="J19" s="109"/>
    </row>
    <row r="20" spans="1:10" x14ac:dyDescent="0.2">
      <c r="A20" s="109"/>
      <c r="B20" s="109"/>
      <c r="C20" s="109"/>
      <c r="D20" s="109"/>
      <c r="E20" s="109"/>
      <c r="F20" s="109"/>
      <c r="G20" s="109"/>
      <c r="H20" s="109"/>
      <c r="I20" s="109"/>
      <c r="J20" s="109"/>
    </row>
    <row r="21" spans="1:10" x14ac:dyDescent="0.2">
      <c r="A21" s="109"/>
      <c r="B21" s="109"/>
      <c r="C21" s="109"/>
      <c r="D21" s="109"/>
      <c r="E21" s="109"/>
      <c r="F21" s="109"/>
      <c r="G21" s="109"/>
      <c r="H21" s="109"/>
      <c r="I21" s="109"/>
      <c r="J21" s="109"/>
    </row>
    <row r="22" spans="1:10" x14ac:dyDescent="0.2">
      <c r="A22" s="109"/>
      <c r="B22" s="109"/>
      <c r="C22" s="109"/>
      <c r="D22" s="109"/>
      <c r="E22" s="109"/>
      <c r="F22" s="109"/>
      <c r="G22" s="109"/>
      <c r="H22" s="109"/>
      <c r="I22" s="109"/>
      <c r="J22" s="109"/>
    </row>
    <row r="23" spans="1:10" x14ac:dyDescent="0.2">
      <c r="A23" s="109"/>
      <c r="B23" s="109"/>
      <c r="C23" s="109"/>
      <c r="D23" s="109"/>
      <c r="E23" s="109"/>
      <c r="F23" s="109"/>
      <c r="G23" s="109"/>
      <c r="H23" s="109"/>
      <c r="I23" s="109"/>
      <c r="J23" s="109"/>
    </row>
    <row r="24" spans="1:10" x14ac:dyDescent="0.2">
      <c r="A24" s="109"/>
      <c r="B24" s="109"/>
      <c r="C24" s="109"/>
      <c r="D24" s="109"/>
      <c r="E24" s="109"/>
      <c r="F24" s="109"/>
      <c r="G24" s="109"/>
      <c r="H24" s="109"/>
      <c r="I24" s="109"/>
      <c r="J24" s="109"/>
    </row>
    <row r="25" spans="1:10" x14ac:dyDescent="0.2">
      <c r="A25" s="109"/>
      <c r="B25" s="109"/>
      <c r="C25" s="109"/>
      <c r="D25" s="109"/>
      <c r="E25" s="109"/>
      <c r="F25" s="109"/>
      <c r="G25" s="109"/>
      <c r="H25" s="109"/>
      <c r="I25" s="109"/>
      <c r="J25" s="109"/>
    </row>
  </sheetData>
  <mergeCells count="1">
    <mergeCell ref="A14:J25"/>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topLeftCell="A21" workbookViewId="0">
      <selection activeCell="A43" sqref="A43:J52"/>
    </sheetView>
  </sheetViews>
  <sheetFormatPr defaultRowHeight="13.2" x14ac:dyDescent="0.2"/>
  <cols>
    <col min="1" max="1" width="17.5546875" customWidth="1"/>
    <col min="8" max="8" width="17.6640625" customWidth="1"/>
    <col min="15" max="15" width="18.44140625" customWidth="1"/>
  </cols>
  <sheetData>
    <row r="1" spans="1:20" x14ac:dyDescent="0.2">
      <c r="A1" s="18" t="s">
        <v>12</v>
      </c>
      <c r="B1" s="114">
        <v>2</v>
      </c>
    </row>
    <row r="3" spans="1:20" x14ac:dyDescent="0.2">
      <c r="A3" s="35" t="s">
        <v>63</v>
      </c>
      <c r="B3" s="12" t="s">
        <v>2</v>
      </c>
      <c r="C3" s="14" t="s">
        <v>5</v>
      </c>
      <c r="D3" s="14" t="s">
        <v>3</v>
      </c>
      <c r="E3" s="14" t="s">
        <v>17</v>
      </c>
      <c r="F3" s="14" t="s">
        <v>4</v>
      </c>
      <c r="H3" s="35" t="s">
        <v>65</v>
      </c>
      <c r="I3" s="12" t="s">
        <v>2</v>
      </c>
      <c r="J3" s="13" t="s">
        <v>5</v>
      </c>
      <c r="K3" s="14" t="s">
        <v>3</v>
      </c>
      <c r="L3" s="14" t="s">
        <v>17</v>
      </c>
      <c r="M3" s="14" t="s">
        <v>4</v>
      </c>
      <c r="O3" s="35" t="s">
        <v>66</v>
      </c>
      <c r="P3" s="12" t="s">
        <v>2</v>
      </c>
      <c r="Q3" s="13" t="s">
        <v>5</v>
      </c>
      <c r="R3" s="14" t="s">
        <v>3</v>
      </c>
      <c r="S3" s="14" t="s">
        <v>18</v>
      </c>
      <c r="T3" s="14" t="s">
        <v>4</v>
      </c>
    </row>
    <row r="4" spans="1:20" x14ac:dyDescent="0.2">
      <c r="A4" s="17" t="s">
        <v>0</v>
      </c>
      <c r="B4" s="19">
        <v>2</v>
      </c>
      <c r="C4" s="22">
        <f>B4-1</f>
        <v>1</v>
      </c>
      <c r="D4" s="22">
        <f>LOG(B4,2)</f>
        <v>1</v>
      </c>
      <c r="E4" s="22">
        <f>LOG(B4,10)</f>
        <v>0.30102999566398114</v>
      </c>
      <c r="F4" s="22">
        <f>ATAN(B4)-ATAN(1)</f>
        <v>0.32175055439664213</v>
      </c>
      <c r="H4" s="15" t="s">
        <v>0</v>
      </c>
      <c r="I4" s="20">
        <f>B5</f>
        <v>4</v>
      </c>
      <c r="J4" s="20">
        <f>I4-1</f>
        <v>3</v>
      </c>
      <c r="K4" s="22">
        <f>LOG(I4,2)</f>
        <v>2</v>
      </c>
      <c r="L4" s="22">
        <f>LOG(I4,10)</f>
        <v>0.60205999132796229</v>
      </c>
      <c r="M4" s="22">
        <f>ATAN(I4)-ATAN(1)</f>
        <v>0.54041950027058427</v>
      </c>
      <c r="O4" s="15" t="s">
        <v>0</v>
      </c>
      <c r="P4" s="20">
        <f>I5</f>
        <v>8</v>
      </c>
      <c r="Q4" s="20">
        <f>P4-1</f>
        <v>7</v>
      </c>
      <c r="R4" s="22">
        <f>LOG(P4,2)</f>
        <v>3</v>
      </c>
      <c r="S4" s="22">
        <f>LOG(P4, 10)</f>
        <v>0.90308998699194343</v>
      </c>
      <c r="T4" s="22">
        <f>ATAN(P4)-ATAN(1)</f>
        <v>0.66104316885068681</v>
      </c>
    </row>
    <row r="5" spans="1:20" x14ac:dyDescent="0.2">
      <c r="A5" s="16" t="s">
        <v>1</v>
      </c>
      <c r="B5" s="21">
        <f>B4*B1</f>
        <v>4</v>
      </c>
      <c r="C5" s="23">
        <f>B5-1</f>
        <v>3</v>
      </c>
      <c r="D5" s="23">
        <f>LOG(B5,2)</f>
        <v>2</v>
      </c>
      <c r="E5" s="23">
        <f>LOG(B5,10)</f>
        <v>0.60205999132796229</v>
      </c>
      <c r="F5" s="23">
        <f>ATAN(B5)-ATAN(1)</f>
        <v>0.54041950027058427</v>
      </c>
      <c r="H5" s="16" t="s">
        <v>1</v>
      </c>
      <c r="I5" s="21">
        <f>I4*B1</f>
        <v>8</v>
      </c>
      <c r="J5" s="21">
        <f>I5-1</f>
        <v>7</v>
      </c>
      <c r="K5" s="23">
        <f>LOG(I5,2)</f>
        <v>3</v>
      </c>
      <c r="L5" s="23">
        <f>LOG(I5,10)</f>
        <v>0.90308998699194343</v>
      </c>
      <c r="M5" s="23">
        <f>ATAN(I5)-ATAN(1)</f>
        <v>0.66104316885068681</v>
      </c>
      <c r="O5" s="16" t="s">
        <v>1</v>
      </c>
      <c r="P5" s="21">
        <f>P4*B1</f>
        <v>16</v>
      </c>
      <c r="Q5" s="21">
        <f>P5-1</f>
        <v>15</v>
      </c>
      <c r="R5" s="23">
        <f>LOG(P5,2)</f>
        <v>4</v>
      </c>
      <c r="S5" s="23">
        <f>LOG(P5, 10)</f>
        <v>1.2041199826559246</v>
      </c>
      <c r="T5" s="23">
        <f>ATAN(P5)-ATAN(1)</f>
        <v>0.722979353401491</v>
      </c>
    </row>
    <row r="6" spans="1:20" x14ac:dyDescent="0.2">
      <c r="A6" s="14" t="s">
        <v>21</v>
      </c>
      <c r="B6" s="25">
        <f>AVERAGE(B4:B5)</f>
        <v>3</v>
      </c>
      <c r="C6" s="37">
        <f>AVERAGE(C4:C5)</f>
        <v>2</v>
      </c>
      <c r="D6" s="29">
        <f>AVERAGE(D4:D5)</f>
        <v>1.5</v>
      </c>
      <c r="E6" s="29">
        <f>AVERAGE(E4:E5)</f>
        <v>0.45154499349597171</v>
      </c>
      <c r="F6" s="11">
        <f>AVERAGE(F4:F5)</f>
        <v>0.4310850273336132</v>
      </c>
      <c r="H6" s="14" t="s">
        <v>21</v>
      </c>
      <c r="I6" s="26">
        <f>AVERAGE(I4:I5)</f>
        <v>6</v>
      </c>
      <c r="J6" s="3">
        <f>AVERAGE(J4:J5)</f>
        <v>5</v>
      </c>
      <c r="K6" s="1">
        <f>AVERAGE(K4:K5)</f>
        <v>2.5</v>
      </c>
      <c r="L6" s="1">
        <f>AVERAGE(L4:L5)</f>
        <v>0.75257498915995291</v>
      </c>
      <c r="M6" s="2">
        <f>AVERAGE(M4:M5)</f>
        <v>0.60073133456063554</v>
      </c>
      <c r="O6" s="14" t="s">
        <v>21</v>
      </c>
      <c r="P6" s="9">
        <f>AVERAGE(P4:P5)</f>
        <v>12</v>
      </c>
      <c r="Q6" s="27">
        <f>AVERAGE(Q4:Q5)</f>
        <v>11</v>
      </c>
      <c r="R6" s="34">
        <f>AVERAGE(R4:R5)</f>
        <v>3.5</v>
      </c>
      <c r="S6" s="34">
        <f>AVERAGE(S4:S5)</f>
        <v>1.0536049848239339</v>
      </c>
      <c r="T6" s="2">
        <f>AVERAGE(T4:T5)</f>
        <v>0.69201126112608891</v>
      </c>
    </row>
    <row r="7" spans="1:20" x14ac:dyDescent="0.2">
      <c r="A7" s="14" t="s">
        <v>22</v>
      </c>
      <c r="B7" s="25">
        <f>STDEV(B4:B5)</f>
        <v>1.4142135623730951</v>
      </c>
      <c r="C7" s="37">
        <f t="shared" ref="C7:F7" si="0">STDEV(C4:C5)</f>
        <v>1.4142135623730951</v>
      </c>
      <c r="D7" s="29">
        <f t="shared" si="0"/>
        <v>0.70710678118654757</v>
      </c>
      <c r="E7" s="29">
        <f t="shared" si="0"/>
        <v>0.21286035127455805</v>
      </c>
      <c r="F7" s="11">
        <f t="shared" si="0"/>
        <v>0.15462229446237852</v>
      </c>
      <c r="H7" s="14" t="s">
        <v>22</v>
      </c>
      <c r="I7" s="26">
        <f>STDEV(I4:I5)</f>
        <v>2.8284271247461903</v>
      </c>
      <c r="J7" s="3">
        <f t="shared" ref="J7:M7" si="1">STDEV(J4:J5)</f>
        <v>2.8284271247461903</v>
      </c>
      <c r="K7" s="29">
        <f t="shared" si="1"/>
        <v>0.70710678118654757</v>
      </c>
      <c r="L7" s="29">
        <f t="shared" si="1"/>
        <v>0.21286035127455766</v>
      </c>
      <c r="M7" s="31">
        <f t="shared" si="1"/>
        <v>8.5293814024589187E-2</v>
      </c>
      <c r="O7" s="14" t="s">
        <v>22</v>
      </c>
      <c r="P7" s="9">
        <f>STDEV(P4:P5)</f>
        <v>5.6568542494923806</v>
      </c>
      <c r="Q7" s="27">
        <f t="shared" ref="Q7:T7" si="2">STDEV(Q4:Q5)</f>
        <v>5.6568542494923806</v>
      </c>
      <c r="R7" s="29">
        <f t="shared" si="2"/>
        <v>0.70710678118654757</v>
      </c>
      <c r="S7" s="29">
        <f t="shared" si="2"/>
        <v>0.21286035127455868</v>
      </c>
      <c r="T7" s="10">
        <f t="shared" si="2"/>
        <v>4.379549609669512E-2</v>
      </c>
    </row>
    <row r="9" spans="1:20" x14ac:dyDescent="0.2">
      <c r="A9" s="35" t="s">
        <v>64</v>
      </c>
      <c r="B9" s="13" t="s">
        <v>6</v>
      </c>
      <c r="C9" s="13" t="s">
        <v>7</v>
      </c>
      <c r="D9" s="14" t="s">
        <v>8</v>
      </c>
      <c r="E9" s="14" t="s">
        <v>19</v>
      </c>
      <c r="F9" s="14" t="s">
        <v>9</v>
      </c>
      <c r="H9" s="35" t="s">
        <v>68</v>
      </c>
      <c r="I9" s="12" t="s">
        <v>2</v>
      </c>
      <c r="J9" s="13" t="s">
        <v>5</v>
      </c>
      <c r="K9" s="14" t="s">
        <v>3</v>
      </c>
      <c r="L9" s="14"/>
      <c r="M9" s="14" t="s">
        <v>4</v>
      </c>
      <c r="O9" s="35" t="s">
        <v>67</v>
      </c>
      <c r="P9" s="12" t="s">
        <v>2</v>
      </c>
      <c r="Q9" s="13" t="s">
        <v>5</v>
      </c>
      <c r="R9" s="14" t="s">
        <v>3</v>
      </c>
      <c r="S9" s="14" t="s">
        <v>20</v>
      </c>
      <c r="T9" s="14" t="s">
        <v>4</v>
      </c>
    </row>
    <row r="10" spans="1:20" x14ac:dyDescent="0.2">
      <c r="A10" s="17" t="s">
        <v>10</v>
      </c>
      <c r="B10" s="20">
        <f>1/B4</f>
        <v>0.5</v>
      </c>
      <c r="C10" s="20">
        <f>-1*(1/B10-1)</f>
        <v>-1</v>
      </c>
      <c r="D10" s="22">
        <f>LOG(B10,2)</f>
        <v>-1</v>
      </c>
      <c r="E10" s="22">
        <f>LOG(B10,10)</f>
        <v>-0.30102999566398114</v>
      </c>
      <c r="F10" s="22">
        <f>ATAN(B10)-ATAN(1)</f>
        <v>-0.32175055439664219</v>
      </c>
      <c r="H10" s="15" t="s">
        <v>0</v>
      </c>
      <c r="I10" s="20">
        <f>1/I4</f>
        <v>0.25</v>
      </c>
      <c r="J10" s="20">
        <f>-1*(1/I10-1)</f>
        <v>-3</v>
      </c>
      <c r="K10" s="22">
        <f>LOG(I10,2)</f>
        <v>-2</v>
      </c>
      <c r="L10" s="22">
        <f>LOG(I10,10)</f>
        <v>-0.60205999132796229</v>
      </c>
      <c r="M10" s="22">
        <f>ATAN(I10)-ATAN(1)</f>
        <v>-0.54041950027058416</v>
      </c>
      <c r="O10" s="15" t="s">
        <v>0</v>
      </c>
      <c r="P10" s="20">
        <f>1/P4</f>
        <v>0.125</v>
      </c>
      <c r="Q10" s="20">
        <f>-1*(1/P10-1)</f>
        <v>-7</v>
      </c>
      <c r="R10" s="22">
        <f>LOG(P10,2)</f>
        <v>-3</v>
      </c>
      <c r="S10" s="22">
        <f>LOG(P10,10)</f>
        <v>-0.90308998699194343</v>
      </c>
      <c r="T10" s="22">
        <f>ATAN(P10)-ATAN(1)</f>
        <v>-0.66104316885068681</v>
      </c>
    </row>
    <row r="11" spans="1:20" x14ac:dyDescent="0.2">
      <c r="A11" s="16" t="s">
        <v>11</v>
      </c>
      <c r="B11" s="21">
        <f>1/B5</f>
        <v>0.25</v>
      </c>
      <c r="C11" s="21">
        <f>-1*(1/B11-1)</f>
        <v>-3</v>
      </c>
      <c r="D11" s="23">
        <f>LOG(B11,2)</f>
        <v>-2</v>
      </c>
      <c r="E11" s="23">
        <f>LOG(B11,10)</f>
        <v>-0.60205999132796229</v>
      </c>
      <c r="F11" s="23">
        <f>ATAN(B11)-ATAN(1)</f>
        <v>-0.54041950027058416</v>
      </c>
      <c r="H11" s="16" t="s">
        <v>1</v>
      </c>
      <c r="I11" s="21">
        <f>1/I5</f>
        <v>0.125</v>
      </c>
      <c r="J11" s="21">
        <f>-1*(1/I11-1)</f>
        <v>-7</v>
      </c>
      <c r="K11" s="23">
        <f>LOG(I11,2)</f>
        <v>-3</v>
      </c>
      <c r="L11" s="23">
        <f>LOG(I11,10)</f>
        <v>-0.90308998699194343</v>
      </c>
      <c r="M11" s="23">
        <f>ATAN(I11)-ATAN(1)</f>
        <v>-0.66104316885068681</v>
      </c>
      <c r="O11" s="16" t="s">
        <v>1</v>
      </c>
      <c r="P11" s="21">
        <f>1/P5</f>
        <v>6.25E-2</v>
      </c>
      <c r="Q11" s="21">
        <f>-1*(1/P11-1)</f>
        <v>-15</v>
      </c>
      <c r="R11" s="23">
        <f>LOG(P11,2)</f>
        <v>-4</v>
      </c>
      <c r="S11" s="23">
        <f>LOG(P11,10)</f>
        <v>-1.2041199826559246</v>
      </c>
      <c r="T11" s="23">
        <f>ATAN(P11)-ATAN(1)</f>
        <v>-0.72297935340149089</v>
      </c>
    </row>
    <row r="12" spans="1:20" x14ac:dyDescent="0.2">
      <c r="A12" s="14" t="s">
        <v>21</v>
      </c>
      <c r="B12" s="7">
        <f>AVERAGE(B10:B11)</f>
        <v>0.375</v>
      </c>
      <c r="C12" s="6">
        <f>AVERAGE(C10:C11)</f>
        <v>-2</v>
      </c>
      <c r="D12" s="29">
        <f>AVERAGE(D10:D11)</f>
        <v>-1.5</v>
      </c>
      <c r="E12" s="29">
        <f>AVERAGE(E10:E11)</f>
        <v>-0.45154499349597171</v>
      </c>
      <c r="F12" s="11">
        <f>AVERAGE(F10:F11)</f>
        <v>-0.4310850273336132</v>
      </c>
      <c r="H12" s="14" t="s">
        <v>21</v>
      </c>
      <c r="I12" s="5">
        <f>AVERAGE(I10:I11)</f>
        <v>0.1875</v>
      </c>
      <c r="J12" s="3">
        <f>AVERAGE(J10:J11)</f>
        <v>-5</v>
      </c>
      <c r="K12" s="1">
        <f>AVERAGE(K10:K11)</f>
        <v>-2.5</v>
      </c>
      <c r="L12" s="1">
        <f>AVERAGE(L10:L11)</f>
        <v>-0.75257498915995291</v>
      </c>
      <c r="M12" s="2">
        <f>AVERAGE(M10:M11)</f>
        <v>-0.60073133456063554</v>
      </c>
      <c r="O12" s="14" t="s">
        <v>21</v>
      </c>
      <c r="P12" s="4">
        <f>AVERAGE(P10:P11)</f>
        <v>9.375E-2</v>
      </c>
      <c r="Q12" s="27">
        <f>AVERAGE(Q10:Q11)</f>
        <v>-11</v>
      </c>
      <c r="R12" s="34">
        <f>AVERAGE(R10:R11)</f>
        <v>-3.5</v>
      </c>
      <c r="S12" s="34">
        <f>AVERAGE(S10:S11)</f>
        <v>-1.0536049848239339</v>
      </c>
      <c r="T12" s="2">
        <f>AVERAGE(T10:T11)</f>
        <v>-0.69201126112608891</v>
      </c>
    </row>
    <row r="13" spans="1:20" x14ac:dyDescent="0.2">
      <c r="A13" s="14" t="s">
        <v>22</v>
      </c>
      <c r="B13" s="7">
        <f>STDEV(B10:B11)</f>
        <v>0.17677669529663689</v>
      </c>
      <c r="C13" s="6">
        <f t="shared" ref="C13:F13" si="3">STDEV(C10:C11)</f>
        <v>1.4142135623730951</v>
      </c>
      <c r="D13" s="29">
        <f t="shared" si="3"/>
        <v>0.70710678118654757</v>
      </c>
      <c r="E13" s="29">
        <f t="shared" si="3"/>
        <v>0.21286035127455805</v>
      </c>
      <c r="F13" s="11">
        <f t="shared" si="3"/>
        <v>0.15462229446237835</v>
      </c>
      <c r="H13" s="14" t="s">
        <v>22</v>
      </c>
      <c r="I13" s="5">
        <f>STDEV(I10:I11)</f>
        <v>8.8388347648318447E-2</v>
      </c>
      <c r="J13" s="3">
        <f t="shared" ref="J13:M13" si="4">STDEV(J10:J11)</f>
        <v>2.8284271247461903</v>
      </c>
      <c r="K13" s="29">
        <f t="shared" si="4"/>
        <v>0.70710678118654757</v>
      </c>
      <c r="L13" s="29">
        <f t="shared" si="4"/>
        <v>0.21286035127455766</v>
      </c>
      <c r="M13" s="31">
        <f t="shared" si="4"/>
        <v>8.5293814024589271E-2</v>
      </c>
      <c r="O13" s="14" t="s">
        <v>22</v>
      </c>
      <c r="P13" s="4">
        <f>STDEV(P10:P11)</f>
        <v>4.4194173824159223E-2</v>
      </c>
      <c r="Q13" s="27">
        <f t="shared" ref="Q13:T13" si="5">STDEV(Q10:Q11)</f>
        <v>5.6568542494923806</v>
      </c>
      <c r="R13" s="29">
        <f t="shared" si="5"/>
        <v>0.70710678118654757</v>
      </c>
      <c r="S13" s="29">
        <f t="shared" si="5"/>
        <v>0.21286035127455868</v>
      </c>
      <c r="T13" s="10">
        <f t="shared" si="5"/>
        <v>4.3795496096695044E-2</v>
      </c>
    </row>
    <row r="17" spans="1:20" x14ac:dyDescent="0.2">
      <c r="A17" s="35" t="s">
        <v>13</v>
      </c>
      <c r="B17" s="12" t="s">
        <v>77</v>
      </c>
      <c r="C17" s="14" t="s">
        <v>78</v>
      </c>
      <c r="D17" s="14" t="s">
        <v>79</v>
      </c>
      <c r="E17" s="14" t="s">
        <v>80</v>
      </c>
      <c r="F17" s="14" t="s">
        <v>81</v>
      </c>
      <c r="H17" s="35" t="s">
        <v>14</v>
      </c>
      <c r="I17" s="12" t="s">
        <v>82</v>
      </c>
      <c r="J17" s="14" t="s">
        <v>83</v>
      </c>
      <c r="K17" s="14" t="s">
        <v>84</v>
      </c>
      <c r="L17" s="14" t="s">
        <v>85</v>
      </c>
      <c r="M17" s="14" t="s">
        <v>86</v>
      </c>
      <c r="O17" s="35" t="s">
        <v>15</v>
      </c>
      <c r="P17" s="12" t="s">
        <v>72</v>
      </c>
      <c r="Q17" s="14" t="s">
        <v>73</v>
      </c>
      <c r="R17" s="14" t="s">
        <v>74</v>
      </c>
      <c r="S17" s="14" t="s">
        <v>75</v>
      </c>
      <c r="T17" s="14" t="s">
        <v>76</v>
      </c>
    </row>
    <row r="18" spans="1:20" x14ac:dyDescent="0.2">
      <c r="A18" s="17" t="s">
        <v>0</v>
      </c>
      <c r="B18" s="36">
        <f>B4</f>
        <v>2</v>
      </c>
      <c r="C18" s="38">
        <f>I4</f>
        <v>4</v>
      </c>
      <c r="D18" s="39">
        <f>P4</f>
        <v>8</v>
      </c>
      <c r="E18" s="43">
        <f>B4</f>
        <v>2</v>
      </c>
      <c r="F18" s="44">
        <f>P4</f>
        <v>8</v>
      </c>
      <c r="H18" s="17" t="s">
        <v>0</v>
      </c>
      <c r="I18" s="20">
        <f>D4</f>
        <v>1</v>
      </c>
      <c r="J18" s="38">
        <f>K4</f>
        <v>2</v>
      </c>
      <c r="K18" s="39">
        <f>R4</f>
        <v>3</v>
      </c>
      <c r="L18" s="43">
        <f>D4</f>
        <v>1</v>
      </c>
      <c r="M18" s="44">
        <f>R4</f>
        <v>3</v>
      </c>
      <c r="O18" s="17" t="s">
        <v>0</v>
      </c>
      <c r="P18" s="20">
        <f>F4</f>
        <v>0.32175055439664213</v>
      </c>
      <c r="Q18" s="38">
        <f>M4</f>
        <v>0.54041950027058427</v>
      </c>
      <c r="R18" s="39">
        <f>T4</f>
        <v>0.66104316885068681</v>
      </c>
      <c r="S18" s="43">
        <f>F4</f>
        <v>0.32175055439664213</v>
      </c>
      <c r="T18" s="44">
        <f>T4</f>
        <v>0.66104316885068681</v>
      </c>
    </row>
    <row r="19" spans="1:20" x14ac:dyDescent="0.2">
      <c r="A19" s="16" t="s">
        <v>1</v>
      </c>
      <c r="B19" s="21">
        <f>B5</f>
        <v>4</v>
      </c>
      <c r="C19" s="40">
        <f>I5</f>
        <v>8</v>
      </c>
      <c r="D19" s="41">
        <f>P5</f>
        <v>16</v>
      </c>
      <c r="E19" s="45">
        <f>B10</f>
        <v>0.5</v>
      </c>
      <c r="F19" s="46">
        <f>P10</f>
        <v>0.125</v>
      </c>
      <c r="H19" s="16" t="s">
        <v>1</v>
      </c>
      <c r="I19" s="21">
        <f>D5</f>
        <v>2</v>
      </c>
      <c r="J19" s="40">
        <f>K5</f>
        <v>3</v>
      </c>
      <c r="K19" s="41">
        <f>R5</f>
        <v>4</v>
      </c>
      <c r="L19" s="45">
        <f>D10</f>
        <v>-1</v>
      </c>
      <c r="M19" s="46">
        <f>R10</f>
        <v>-3</v>
      </c>
      <c r="O19" s="16" t="s">
        <v>1</v>
      </c>
      <c r="P19" s="21">
        <f>F5</f>
        <v>0.54041950027058427</v>
      </c>
      <c r="Q19" s="40">
        <f>M5</f>
        <v>0.66104316885068681</v>
      </c>
      <c r="R19" s="41">
        <f>T5</f>
        <v>0.722979353401491</v>
      </c>
      <c r="S19" s="45">
        <f>F10</f>
        <v>-0.32175055439664219</v>
      </c>
      <c r="T19" s="46">
        <f>T10</f>
        <v>-0.66104316885068681</v>
      </c>
    </row>
    <row r="20" spans="1:20" x14ac:dyDescent="0.2">
      <c r="A20" s="14" t="s">
        <v>21</v>
      </c>
      <c r="B20" s="7">
        <f>AVERAGE(B18:B19)</f>
        <v>3</v>
      </c>
      <c r="C20" s="8">
        <f t="shared" ref="C20:F20" si="6">AVERAGE(C18:C19)</f>
        <v>6</v>
      </c>
      <c r="D20" s="42">
        <f t="shared" si="6"/>
        <v>12</v>
      </c>
      <c r="E20" s="5">
        <f t="shared" si="6"/>
        <v>1.25</v>
      </c>
      <c r="F20" s="111">
        <f t="shared" si="6"/>
        <v>4.0625</v>
      </c>
      <c r="H20" s="14" t="s">
        <v>21</v>
      </c>
      <c r="I20" s="28">
        <f>AVERAGE(I18:I19)</f>
        <v>1.5</v>
      </c>
      <c r="J20" s="47">
        <f t="shared" ref="J20:M20" si="7">AVERAGE(J18:J19)</f>
        <v>2.5</v>
      </c>
      <c r="K20" s="48">
        <f t="shared" si="7"/>
        <v>3.5</v>
      </c>
      <c r="L20" s="52">
        <f t="shared" si="7"/>
        <v>0</v>
      </c>
      <c r="M20" s="112">
        <f t="shared" si="7"/>
        <v>0</v>
      </c>
      <c r="O20" s="14" t="s">
        <v>21</v>
      </c>
      <c r="P20" s="33">
        <f>AVERAGE(P18:P19)</f>
        <v>0.4310850273336132</v>
      </c>
      <c r="Q20" s="57">
        <f t="shared" ref="Q20:T20" si="8">AVERAGE(Q18:Q19)</f>
        <v>0.60073133456063554</v>
      </c>
      <c r="R20" s="2">
        <f t="shared" si="8"/>
        <v>0.69201126112608891</v>
      </c>
      <c r="S20" s="60">
        <f t="shared" si="8"/>
        <v>0</v>
      </c>
      <c r="T20" s="113">
        <f t="shared" si="8"/>
        <v>0</v>
      </c>
    </row>
    <row r="21" spans="1:20" x14ac:dyDescent="0.2">
      <c r="A21" s="14" t="s">
        <v>22</v>
      </c>
      <c r="B21" s="7">
        <f>STDEV(B18:B19)</f>
        <v>1.4142135623730951</v>
      </c>
      <c r="C21" s="8">
        <f t="shared" ref="C21:F21" si="9">STDEV(C18:C19)</f>
        <v>2.8284271247461903</v>
      </c>
      <c r="D21" s="42">
        <f t="shared" si="9"/>
        <v>5.6568542494923806</v>
      </c>
      <c r="E21" s="5">
        <f t="shared" si="9"/>
        <v>1.0606601717798212</v>
      </c>
      <c r="F21" s="42">
        <f t="shared" si="9"/>
        <v>5.5684659018440614</v>
      </c>
      <c r="H21" s="14" t="s">
        <v>61</v>
      </c>
      <c r="I21" s="28">
        <f>STDEV(I18:I19)</f>
        <v>0.70710678118654757</v>
      </c>
      <c r="J21" s="24">
        <f t="shared" ref="J21:M21" si="10">STDEV(J18:J19)</f>
        <v>0.70710678118654757</v>
      </c>
      <c r="K21" s="30">
        <f t="shared" si="10"/>
        <v>0.70710678118654757</v>
      </c>
      <c r="L21" s="49">
        <f t="shared" si="10"/>
        <v>1.4142135623730951</v>
      </c>
      <c r="M21" s="51">
        <f t="shared" si="10"/>
        <v>4.2426406871192848</v>
      </c>
      <c r="O21" s="14" t="s">
        <v>22</v>
      </c>
      <c r="P21" s="33">
        <f>STDEV(P18:P19)</f>
        <v>0.15462229446237852</v>
      </c>
      <c r="Q21" s="58">
        <f t="shared" ref="Q21:T21" si="11">STDEV(Q18:Q19)</f>
        <v>8.5293814024589187E-2</v>
      </c>
      <c r="R21" s="10">
        <f t="shared" si="11"/>
        <v>4.379549609669512E-2</v>
      </c>
      <c r="S21" s="59">
        <f t="shared" si="11"/>
        <v>0.45502399772879359</v>
      </c>
      <c r="T21" s="50">
        <f t="shared" si="11"/>
        <v>0.93485621470272917</v>
      </c>
    </row>
    <row r="22" spans="1:20" x14ac:dyDescent="0.2">
      <c r="B22" s="12" t="s">
        <v>87</v>
      </c>
      <c r="C22" s="13" t="s">
        <v>88</v>
      </c>
      <c r="D22" s="14" t="s">
        <v>89</v>
      </c>
      <c r="I22" s="12" t="s">
        <v>87</v>
      </c>
      <c r="J22" s="13" t="s">
        <v>88</v>
      </c>
      <c r="K22" s="14" t="s">
        <v>89</v>
      </c>
      <c r="P22" t="s">
        <v>69</v>
      </c>
      <c r="Q22" t="s">
        <v>70</v>
      </c>
      <c r="R22" t="s">
        <v>71</v>
      </c>
    </row>
    <row r="23" spans="1:20" x14ac:dyDescent="0.2">
      <c r="A23" s="17" t="s">
        <v>0</v>
      </c>
      <c r="B23" s="20">
        <f>B10</f>
        <v>0.5</v>
      </c>
      <c r="C23" s="38">
        <f>I10</f>
        <v>0.25</v>
      </c>
      <c r="D23" s="39">
        <f>P10</f>
        <v>0.125</v>
      </c>
      <c r="H23" s="17" t="s">
        <v>0</v>
      </c>
      <c r="I23" s="20">
        <f>D10</f>
        <v>-1</v>
      </c>
      <c r="J23" s="38">
        <f>K10</f>
        <v>-2</v>
      </c>
      <c r="K23" s="39">
        <f>R10</f>
        <v>-3</v>
      </c>
      <c r="O23" s="15" t="s">
        <v>0</v>
      </c>
      <c r="P23" s="20">
        <f>F10</f>
        <v>-0.32175055439664219</v>
      </c>
      <c r="Q23" s="38">
        <f>M10</f>
        <v>-0.54041950027058416</v>
      </c>
      <c r="R23" s="39">
        <f>T10</f>
        <v>-0.66104316885068681</v>
      </c>
    </row>
    <row r="24" spans="1:20" x14ac:dyDescent="0.2">
      <c r="A24" s="16" t="s">
        <v>1</v>
      </c>
      <c r="B24" s="21">
        <f>B11</f>
        <v>0.25</v>
      </c>
      <c r="C24" s="40">
        <f>I11</f>
        <v>0.125</v>
      </c>
      <c r="D24" s="41">
        <f>P11</f>
        <v>6.25E-2</v>
      </c>
      <c r="H24" s="16" t="s">
        <v>1</v>
      </c>
      <c r="I24" s="21">
        <f>D11</f>
        <v>-2</v>
      </c>
      <c r="J24" s="40">
        <f>K11</f>
        <v>-3</v>
      </c>
      <c r="K24" s="41">
        <f>R11</f>
        <v>-4</v>
      </c>
      <c r="O24" s="16" t="s">
        <v>1</v>
      </c>
      <c r="P24" s="21">
        <f>F11</f>
        <v>-0.54041950027058416</v>
      </c>
      <c r="Q24" s="40">
        <f>M11</f>
        <v>-0.66104316885068681</v>
      </c>
      <c r="R24" s="41">
        <f>T11</f>
        <v>-0.72297935340149089</v>
      </c>
    </row>
    <row r="25" spans="1:20" x14ac:dyDescent="0.2">
      <c r="A25" s="14" t="s">
        <v>21</v>
      </c>
      <c r="B25" s="7">
        <f>B12</f>
        <v>0.375</v>
      </c>
      <c r="C25" s="32">
        <f>I12</f>
        <v>0.1875</v>
      </c>
      <c r="D25" s="56">
        <f>P12</f>
        <v>9.375E-2</v>
      </c>
      <c r="H25" s="14" t="s">
        <v>21</v>
      </c>
      <c r="I25" s="28">
        <f>D12</f>
        <v>-1.5</v>
      </c>
      <c r="J25" s="47">
        <f>K12</f>
        <v>-2.5</v>
      </c>
      <c r="K25" s="48">
        <f>R12</f>
        <v>-3.5</v>
      </c>
      <c r="O25" s="14" t="s">
        <v>21</v>
      </c>
      <c r="P25" s="33">
        <f>AVERAGE(P23:P24)</f>
        <v>-0.4310850273336132</v>
      </c>
      <c r="Q25" s="57">
        <f t="shared" ref="Q25:R25" si="12">AVERAGE(Q23:Q24)</f>
        <v>-0.60073133456063554</v>
      </c>
      <c r="R25" s="2">
        <f t="shared" si="12"/>
        <v>-0.69201126112608891</v>
      </c>
    </row>
    <row r="26" spans="1:20" x14ac:dyDescent="0.2">
      <c r="A26" s="14" t="s">
        <v>22</v>
      </c>
      <c r="B26" s="7">
        <f>B13</f>
        <v>0.17677669529663689</v>
      </c>
      <c r="C26" s="32">
        <f>I13</f>
        <v>8.8388347648318447E-2</v>
      </c>
      <c r="D26" s="56">
        <f>P13</f>
        <v>4.4194173824159223E-2</v>
      </c>
      <c r="H26" s="14" t="s">
        <v>22</v>
      </c>
      <c r="I26" s="28">
        <f>D13</f>
        <v>0.70710678118654757</v>
      </c>
      <c r="J26" s="24">
        <f>K13</f>
        <v>0.70710678118654757</v>
      </c>
      <c r="K26" s="30">
        <f>R13</f>
        <v>0.70710678118654757</v>
      </c>
      <c r="O26" s="14" t="s">
        <v>22</v>
      </c>
      <c r="P26" s="33">
        <f>STDEV(P23:P24)</f>
        <v>0.15462229446237835</v>
      </c>
      <c r="Q26" s="58">
        <f t="shared" ref="Q26:R26" si="13">STDEV(Q23:Q24)</f>
        <v>8.5293814024589271E-2</v>
      </c>
      <c r="R26" s="10">
        <f t="shared" si="13"/>
        <v>4.3795496096695044E-2</v>
      </c>
    </row>
    <row r="29" spans="1:20" x14ac:dyDescent="0.2">
      <c r="A29" s="35" t="s">
        <v>14</v>
      </c>
      <c r="B29" s="12" t="s">
        <v>72</v>
      </c>
      <c r="C29" s="14" t="s">
        <v>73</v>
      </c>
      <c r="D29" s="14" t="s">
        <v>74</v>
      </c>
      <c r="E29" s="14" t="s">
        <v>75</v>
      </c>
      <c r="F29" s="14" t="s">
        <v>76</v>
      </c>
      <c r="H29" s="35" t="s">
        <v>16</v>
      </c>
      <c r="I29" s="12" t="s">
        <v>72</v>
      </c>
      <c r="J29" s="14" t="s">
        <v>73</v>
      </c>
      <c r="K29" s="14" t="s">
        <v>74</v>
      </c>
      <c r="L29" s="14" t="s">
        <v>75</v>
      </c>
      <c r="M29" s="14" t="s">
        <v>76</v>
      </c>
    </row>
    <row r="30" spans="1:20" x14ac:dyDescent="0.2">
      <c r="A30" s="17" t="s">
        <v>0</v>
      </c>
      <c r="B30" s="22">
        <f>D4</f>
        <v>1</v>
      </c>
      <c r="C30" s="22">
        <f>K4</f>
        <v>2</v>
      </c>
      <c r="D30" s="22">
        <f>R4</f>
        <v>3</v>
      </c>
      <c r="E30" s="43">
        <f>D4</f>
        <v>1</v>
      </c>
      <c r="F30" s="44">
        <f>R4</f>
        <v>3</v>
      </c>
      <c r="H30" s="17" t="s">
        <v>0</v>
      </c>
      <c r="I30" s="20">
        <f>E4</f>
        <v>0.30102999566398114</v>
      </c>
      <c r="J30" s="38">
        <f>L4</f>
        <v>0.60205999132796229</v>
      </c>
      <c r="K30" s="39">
        <f>S4</f>
        <v>0.90308998699194343</v>
      </c>
      <c r="L30" s="43">
        <f>E4</f>
        <v>0.30102999566398114</v>
      </c>
      <c r="M30" s="44">
        <f>S4</f>
        <v>0.90308998699194343</v>
      </c>
    </row>
    <row r="31" spans="1:20" x14ac:dyDescent="0.2">
      <c r="A31" s="16" t="s">
        <v>1</v>
      </c>
      <c r="B31" s="23">
        <f>D5</f>
        <v>2</v>
      </c>
      <c r="C31" s="23">
        <f>K5</f>
        <v>3</v>
      </c>
      <c r="D31" s="23">
        <f>R5</f>
        <v>4</v>
      </c>
      <c r="E31" s="45">
        <f>D10</f>
        <v>-1</v>
      </c>
      <c r="F31" s="46">
        <f>R10</f>
        <v>-3</v>
      </c>
      <c r="H31" s="16" t="s">
        <v>1</v>
      </c>
      <c r="I31" s="21">
        <f>E5</f>
        <v>0.60205999132796229</v>
      </c>
      <c r="J31" s="40">
        <f>L5</f>
        <v>0.90308998699194343</v>
      </c>
      <c r="K31" s="41">
        <f>S5</f>
        <v>1.2041199826559246</v>
      </c>
      <c r="L31" s="54">
        <f>E10</f>
        <v>-0.30102999566398114</v>
      </c>
      <c r="M31" s="55">
        <f>S10</f>
        <v>-0.90308998699194343</v>
      </c>
    </row>
    <row r="32" spans="1:20" x14ac:dyDescent="0.2">
      <c r="A32" s="14" t="s">
        <v>21</v>
      </c>
      <c r="B32" s="29">
        <f>D6</f>
        <v>1.5</v>
      </c>
      <c r="C32" s="1">
        <f>K6</f>
        <v>2.5</v>
      </c>
      <c r="D32" s="34">
        <f>R6</f>
        <v>3.5</v>
      </c>
      <c r="E32" s="52">
        <f t="shared" ref="E32" si="14">AVERAGE(E30:E31)</f>
        <v>0</v>
      </c>
      <c r="F32" s="53">
        <f t="shared" ref="F32" si="15">AVERAGE(F30:F31)</f>
        <v>0</v>
      </c>
      <c r="H32" s="14" t="s">
        <v>21</v>
      </c>
      <c r="I32" s="28">
        <f>E6</f>
        <v>0.45154499349597171</v>
      </c>
      <c r="J32" s="47">
        <f>L6</f>
        <v>0.75257498915995291</v>
      </c>
      <c r="K32" s="48">
        <f>S6</f>
        <v>1.0536049848239339</v>
      </c>
      <c r="L32" s="52">
        <f t="shared" ref="L32" si="16">AVERAGE(L30:L31)</f>
        <v>0</v>
      </c>
      <c r="M32" s="53">
        <f t="shared" ref="M32" si="17">AVERAGE(M30:M31)</f>
        <v>0</v>
      </c>
    </row>
    <row r="33" spans="1:13" x14ac:dyDescent="0.2">
      <c r="A33" s="14" t="s">
        <v>22</v>
      </c>
      <c r="B33" s="29">
        <f>D7</f>
        <v>0.70710678118654757</v>
      </c>
      <c r="C33" s="29">
        <f>K7</f>
        <v>0.70710678118654757</v>
      </c>
      <c r="D33" s="29">
        <f>R7</f>
        <v>0.70710678118654757</v>
      </c>
      <c r="E33" s="49">
        <f t="shared" ref="E33:F33" si="18">STDEV(E30:E31)</f>
        <v>1.4142135623730951</v>
      </c>
      <c r="F33" s="51">
        <f t="shared" si="18"/>
        <v>4.2426406871192848</v>
      </c>
      <c r="H33" s="14" t="s">
        <v>22</v>
      </c>
      <c r="I33" s="28">
        <f>E7</f>
        <v>0.21286035127455805</v>
      </c>
      <c r="J33" s="24">
        <f>L7</f>
        <v>0.21286035127455766</v>
      </c>
      <c r="K33" s="30">
        <f>S7</f>
        <v>0.21286035127455868</v>
      </c>
      <c r="L33" s="49">
        <f t="shared" ref="L33:M33" si="19">STDEV(L30:L31)</f>
        <v>0.42572070254911615</v>
      </c>
      <c r="M33" s="51">
        <f t="shared" si="19"/>
        <v>1.2771621076473483</v>
      </c>
    </row>
    <row r="34" spans="1:13" x14ac:dyDescent="0.2">
      <c r="B34" s="12" t="s">
        <v>87</v>
      </c>
      <c r="C34" s="13" t="s">
        <v>88</v>
      </c>
      <c r="D34" s="14" t="s">
        <v>89</v>
      </c>
      <c r="I34" s="12" t="s">
        <v>87</v>
      </c>
      <c r="J34" s="13" t="s">
        <v>88</v>
      </c>
      <c r="K34" s="14" t="s">
        <v>89</v>
      </c>
    </row>
    <row r="35" spans="1:13" x14ac:dyDescent="0.2">
      <c r="A35" s="17" t="s">
        <v>0</v>
      </c>
      <c r="B35" s="22">
        <f>D10</f>
        <v>-1</v>
      </c>
      <c r="C35" s="22">
        <f>K10</f>
        <v>-2</v>
      </c>
      <c r="D35" s="22">
        <f>R10</f>
        <v>-3</v>
      </c>
      <c r="H35" s="17" t="s">
        <v>0</v>
      </c>
      <c r="I35" s="22">
        <f>E10</f>
        <v>-0.30102999566398114</v>
      </c>
      <c r="J35" s="22">
        <f>L10</f>
        <v>-0.60205999132796229</v>
      </c>
      <c r="K35" s="22">
        <f>S10</f>
        <v>-0.90308998699194343</v>
      </c>
    </row>
    <row r="36" spans="1:13" x14ac:dyDescent="0.2">
      <c r="A36" s="16" t="s">
        <v>1</v>
      </c>
      <c r="B36" s="23">
        <f t="shared" ref="B36:B38" si="20">D11</f>
        <v>-2</v>
      </c>
      <c r="C36" s="23">
        <f t="shared" ref="C36:C38" si="21">K11</f>
        <v>-3</v>
      </c>
      <c r="D36" s="23">
        <f t="shared" ref="D36:D38" si="22">R11</f>
        <v>-4</v>
      </c>
      <c r="H36" s="16" t="s">
        <v>1</v>
      </c>
      <c r="I36" s="23">
        <f>E11</f>
        <v>-0.60205999132796229</v>
      </c>
      <c r="J36" s="23">
        <f>L11</f>
        <v>-0.90308998699194343</v>
      </c>
      <c r="K36" s="23">
        <f>S11</f>
        <v>-1.2041199826559246</v>
      </c>
    </row>
    <row r="37" spans="1:13" x14ac:dyDescent="0.2">
      <c r="A37" s="14" t="s">
        <v>21</v>
      </c>
      <c r="B37" s="29">
        <f t="shared" si="20"/>
        <v>-1.5</v>
      </c>
      <c r="C37" s="1">
        <f t="shared" si="21"/>
        <v>-2.5</v>
      </c>
      <c r="D37" s="34">
        <f t="shared" si="22"/>
        <v>-3.5</v>
      </c>
      <c r="H37" s="14" t="s">
        <v>21</v>
      </c>
      <c r="I37" s="29">
        <f>E12</f>
        <v>-0.45154499349597171</v>
      </c>
      <c r="J37" s="1">
        <f>L12</f>
        <v>-0.75257498915995291</v>
      </c>
      <c r="K37" s="34">
        <f>S12</f>
        <v>-1.0536049848239339</v>
      </c>
    </row>
    <row r="38" spans="1:13" x14ac:dyDescent="0.2">
      <c r="A38" s="14" t="s">
        <v>22</v>
      </c>
      <c r="B38" s="29">
        <f t="shared" si="20"/>
        <v>0.70710678118654757</v>
      </c>
      <c r="C38" s="29">
        <f t="shared" si="21"/>
        <v>0.70710678118654757</v>
      </c>
      <c r="D38" s="29">
        <f t="shared" si="22"/>
        <v>0.70710678118654757</v>
      </c>
      <c r="H38" s="14" t="s">
        <v>22</v>
      </c>
      <c r="I38" s="29">
        <f>E13</f>
        <v>0.21286035127455805</v>
      </c>
      <c r="J38" s="29">
        <f>L13</f>
        <v>0.21286035127455766</v>
      </c>
      <c r="K38" s="29">
        <f>S13</f>
        <v>0.21286035127455868</v>
      </c>
    </row>
    <row r="42" spans="1:13" x14ac:dyDescent="0.2">
      <c r="A42" s="95" t="s">
        <v>60</v>
      </c>
    </row>
    <row r="43" spans="1:13" x14ac:dyDescent="0.2">
      <c r="A43" s="110" t="s">
        <v>92</v>
      </c>
      <c r="B43" s="109"/>
      <c r="C43" s="109"/>
      <c r="D43" s="109"/>
      <c r="E43" s="109"/>
      <c r="F43" s="109"/>
      <c r="G43" s="109"/>
      <c r="H43" s="109"/>
      <c r="I43" s="109"/>
      <c r="J43" s="109"/>
    </row>
    <row r="44" spans="1:13" x14ac:dyDescent="0.2">
      <c r="A44" s="109"/>
      <c r="B44" s="109"/>
      <c r="C44" s="109"/>
      <c r="D44" s="109"/>
      <c r="E44" s="109"/>
      <c r="F44" s="109"/>
      <c r="G44" s="109"/>
      <c r="H44" s="109"/>
      <c r="I44" s="109"/>
      <c r="J44" s="109"/>
    </row>
    <row r="45" spans="1:13" x14ac:dyDescent="0.2">
      <c r="A45" s="109"/>
      <c r="B45" s="109"/>
      <c r="C45" s="109"/>
      <c r="D45" s="109"/>
      <c r="E45" s="109"/>
      <c r="F45" s="109"/>
      <c r="G45" s="109"/>
      <c r="H45" s="109"/>
      <c r="I45" s="109"/>
      <c r="J45" s="109"/>
    </row>
    <row r="46" spans="1:13" x14ac:dyDescent="0.2">
      <c r="A46" s="109"/>
      <c r="B46" s="109"/>
      <c r="C46" s="109"/>
      <c r="D46" s="109"/>
      <c r="E46" s="109"/>
      <c r="F46" s="109"/>
      <c r="G46" s="109"/>
      <c r="H46" s="109"/>
      <c r="I46" s="109"/>
      <c r="J46" s="109"/>
    </row>
    <row r="47" spans="1:13" x14ac:dyDescent="0.2">
      <c r="A47" s="109"/>
      <c r="B47" s="109"/>
      <c r="C47" s="109"/>
      <c r="D47" s="109"/>
      <c r="E47" s="109"/>
      <c r="F47" s="109"/>
      <c r="G47" s="109"/>
      <c r="H47" s="109"/>
      <c r="I47" s="109"/>
      <c r="J47" s="109"/>
    </row>
    <row r="48" spans="1:13" x14ac:dyDescent="0.2">
      <c r="A48" s="109"/>
      <c r="B48" s="109"/>
      <c r="C48" s="109"/>
      <c r="D48" s="109"/>
      <c r="E48" s="109"/>
      <c r="F48" s="109"/>
      <c r="G48" s="109"/>
      <c r="H48" s="109"/>
      <c r="I48" s="109"/>
      <c r="J48" s="109"/>
    </row>
    <row r="49" spans="1:10" x14ac:dyDescent="0.2">
      <c r="A49" s="109"/>
      <c r="B49" s="109"/>
      <c r="C49" s="109"/>
      <c r="D49" s="109"/>
      <c r="E49" s="109"/>
      <c r="F49" s="109"/>
      <c r="G49" s="109"/>
      <c r="H49" s="109"/>
      <c r="I49" s="109"/>
      <c r="J49" s="109"/>
    </row>
    <row r="50" spans="1:10" x14ac:dyDescent="0.2">
      <c r="A50" s="109"/>
      <c r="B50" s="109"/>
      <c r="C50" s="109"/>
      <c r="D50" s="109"/>
      <c r="E50" s="109"/>
      <c r="F50" s="109"/>
      <c r="G50" s="109"/>
      <c r="H50" s="109"/>
      <c r="I50" s="109"/>
      <c r="J50" s="109"/>
    </row>
    <row r="51" spans="1:10" x14ac:dyDescent="0.2">
      <c r="A51" s="109"/>
      <c r="B51" s="109"/>
      <c r="C51" s="109"/>
      <c r="D51" s="109"/>
      <c r="E51" s="109"/>
      <c r="F51" s="109"/>
      <c r="G51" s="109"/>
      <c r="H51" s="109"/>
      <c r="I51" s="109"/>
      <c r="J51" s="109"/>
    </row>
    <row r="52" spans="1:10" x14ac:dyDescent="0.2">
      <c r="A52" s="109"/>
      <c r="B52" s="109"/>
      <c r="C52" s="109"/>
      <c r="D52" s="109"/>
      <c r="E52" s="109"/>
      <c r="F52" s="109"/>
      <c r="G52" s="109"/>
      <c r="H52" s="109"/>
      <c r="I52" s="109"/>
      <c r="J52" s="109"/>
    </row>
  </sheetData>
  <protectedRanges>
    <protectedRange sqref="B4 B1 B18" name="範囲1"/>
  </protectedRanges>
  <mergeCells count="1">
    <mergeCell ref="A43:J52"/>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9"/>
  <sheetViews>
    <sheetView tabSelected="1" topLeftCell="A30" workbookViewId="0">
      <selection activeCell="L54" sqref="L54"/>
    </sheetView>
  </sheetViews>
  <sheetFormatPr defaultRowHeight="13.2" x14ac:dyDescent="0.2"/>
  <cols>
    <col min="2" max="2" width="12.77734375" customWidth="1"/>
    <col min="3" max="3" width="14.109375" customWidth="1"/>
    <col min="4" max="4" width="12.77734375" customWidth="1"/>
    <col min="7" max="9" width="9" customWidth="1"/>
    <col min="12" max="14" width="9.88671875" customWidth="1"/>
    <col min="17" max="19" width="9.88671875" customWidth="1"/>
  </cols>
  <sheetData>
    <row r="1" spans="1:19" x14ac:dyDescent="0.2">
      <c r="A1" s="18" t="s">
        <v>90</v>
      </c>
      <c r="B1" s="114">
        <v>3</v>
      </c>
    </row>
    <row r="3" spans="1:19" x14ac:dyDescent="0.2">
      <c r="A3" s="35" t="s">
        <v>96</v>
      </c>
      <c r="F3" s="35" t="s">
        <v>93</v>
      </c>
      <c r="K3" s="35" t="s">
        <v>94</v>
      </c>
      <c r="P3" s="35" t="s">
        <v>95</v>
      </c>
    </row>
    <row r="4" spans="1:19" ht="39.6" x14ac:dyDescent="0.2">
      <c r="A4" s="104" t="s">
        <v>44</v>
      </c>
      <c r="B4" s="105" t="s">
        <v>47</v>
      </c>
      <c r="C4" s="105" t="s">
        <v>48</v>
      </c>
      <c r="D4" s="106" t="s">
        <v>49</v>
      </c>
      <c r="E4" s="107"/>
      <c r="F4" s="104" t="str">
        <f>A4</f>
        <v>probe ID</v>
      </c>
      <c r="G4" s="105" t="s">
        <v>50</v>
      </c>
      <c r="H4" s="105" t="s">
        <v>51</v>
      </c>
      <c r="I4" s="106" t="s">
        <v>52</v>
      </c>
      <c r="J4" s="107"/>
      <c r="K4" s="104" t="str">
        <f>F4</f>
        <v>probe ID</v>
      </c>
      <c r="L4" s="105" t="s">
        <v>53</v>
      </c>
      <c r="M4" s="105" t="s">
        <v>54</v>
      </c>
      <c r="N4" s="106" t="s">
        <v>55</v>
      </c>
      <c r="O4" s="107"/>
      <c r="P4" s="104" t="str">
        <f>K4</f>
        <v>probe ID</v>
      </c>
      <c r="Q4" s="105" t="s">
        <v>56</v>
      </c>
      <c r="R4" s="105" t="s">
        <v>57</v>
      </c>
      <c r="S4" s="106" t="s">
        <v>58</v>
      </c>
    </row>
    <row r="5" spans="1:19" x14ac:dyDescent="0.2">
      <c r="A5" s="96">
        <v>1</v>
      </c>
      <c r="B5" s="97">
        <f t="shared" ref="B5:B26" ca="1" si="0">RAND()*POWER(2, $A5)</f>
        <v>1.3493274643107469</v>
      </c>
      <c r="C5" s="97">
        <f ca="1">RAND()*POWER(2,$A5)*$B$1</f>
        <v>4.8291707175257912</v>
      </c>
      <c r="D5" s="98">
        <f ca="1">RAND()*POWER(2,$A5)/$B$1</f>
        <v>0.13047640015901144</v>
      </c>
      <c r="F5" s="96">
        <f t="shared" ref="F5:F26" si="1">A5</f>
        <v>1</v>
      </c>
      <c r="G5" s="97">
        <f ca="1">LOG(B5,2)</f>
        <v>0.43224051419135739</v>
      </c>
      <c r="H5" s="97">
        <f t="shared" ref="H5:I5" ca="1" si="2">LOG(C5,2)</f>
        <v>2.27177546557609</v>
      </c>
      <c r="I5" s="98">
        <f t="shared" ca="1" si="2"/>
        <v>-2.9381392111000455</v>
      </c>
      <c r="K5" s="96">
        <f t="shared" ref="K5:K27" si="3">F5</f>
        <v>1</v>
      </c>
      <c r="L5" s="97">
        <f t="shared" ref="L5:L26" ca="1" si="4">G5-$G$27+AVERAGE($G$27:$I$27)</f>
        <v>0.40585896899324858</v>
      </c>
      <c r="M5" s="97">
        <f t="shared" ref="M5:M26" ca="1" si="5">H5-$H$27+AVERAGE($G$27:$I$27)</f>
        <v>0.91808604268942773</v>
      </c>
      <c r="N5" s="98">
        <f t="shared" ref="N5:N26" ca="1" si="6">I5-$I$27+AVERAGE($G$27:$I$27)</f>
        <v>-1.5580682430152741</v>
      </c>
      <c r="P5" s="96">
        <f t="shared" ref="P5:P26" si="7">K5</f>
        <v>1</v>
      </c>
      <c r="Q5" s="97">
        <f ca="1">L5-$L5</f>
        <v>0</v>
      </c>
      <c r="R5" s="97">
        <f t="shared" ref="R5:S5" ca="1" si="8">M5-$L5</f>
        <v>0.51222707369617915</v>
      </c>
      <c r="S5" s="98">
        <f t="shared" ca="1" si="8"/>
        <v>-1.9639272120085227</v>
      </c>
    </row>
    <row r="6" spans="1:19" x14ac:dyDescent="0.2">
      <c r="A6" s="96">
        <v>2</v>
      </c>
      <c r="B6" s="97">
        <f t="shared" ca="1" si="0"/>
        <v>3.8046605169729419</v>
      </c>
      <c r="C6" s="97">
        <f t="shared" ref="C6:C26" ca="1" si="9">RAND()*POWER(2,$A6)*$B$1</f>
        <v>10.053644492826503</v>
      </c>
      <c r="D6" s="98">
        <f t="shared" ref="D6:D26" ca="1" si="10">RAND()*POWER(2,$A6)/$B$1</f>
        <v>1.0376048835452372</v>
      </c>
      <c r="F6" s="96">
        <f t="shared" si="1"/>
        <v>2</v>
      </c>
      <c r="G6" s="97">
        <f t="shared" ref="G6:G26" ca="1" si="11">LOG(B6,2)</f>
        <v>1.9277677303833221</v>
      </c>
      <c r="H6" s="97">
        <f t="shared" ref="H6:H26" ca="1" si="12">LOG(C6,2)</f>
        <v>3.3296466747599336</v>
      </c>
      <c r="I6" s="98">
        <f t="shared" ref="I6:I26" ca="1" si="13">LOG(D6,2)</f>
        <v>5.3257174842878105E-2</v>
      </c>
      <c r="K6" s="96">
        <f t="shared" si="3"/>
        <v>2</v>
      </c>
      <c r="L6" s="97">
        <f t="shared" ca="1" si="4"/>
        <v>1.9013861851852116</v>
      </c>
      <c r="M6" s="97">
        <f t="shared" ca="1" si="5"/>
        <v>1.9759572518732718</v>
      </c>
      <c r="N6" s="98">
        <f t="shared" ca="1" si="6"/>
        <v>1.4333281429276497</v>
      </c>
      <c r="P6" s="96">
        <f t="shared" si="7"/>
        <v>2</v>
      </c>
      <c r="Q6" s="97">
        <f t="shared" ref="Q6:Q26" ca="1" si="14">L6-$L6</f>
        <v>0</v>
      </c>
      <c r="R6" s="97">
        <f t="shared" ref="R6:R26" ca="1" si="15">M6-$L6</f>
        <v>7.4571066688060128E-2</v>
      </c>
      <c r="S6" s="98">
        <f t="shared" ref="S6:S26" ca="1" si="16">N6-$L6</f>
        <v>-0.46805804225756198</v>
      </c>
    </row>
    <row r="7" spans="1:19" x14ac:dyDescent="0.2">
      <c r="A7" s="96">
        <v>3</v>
      </c>
      <c r="B7" s="97">
        <f t="shared" ca="1" si="0"/>
        <v>1.685993361954008E-2</v>
      </c>
      <c r="C7" s="97">
        <f t="shared" ca="1" si="9"/>
        <v>22.920098139327422</v>
      </c>
      <c r="D7" s="98">
        <f t="shared" ca="1" si="10"/>
        <v>1.2461956035147932</v>
      </c>
      <c r="F7" s="96">
        <f t="shared" si="1"/>
        <v>3</v>
      </c>
      <c r="G7" s="97">
        <f t="shared" ca="1" si="11"/>
        <v>-5.8902573336221833</v>
      </c>
      <c r="H7" s="97">
        <f t="shared" ca="1" si="12"/>
        <v>4.5185413163302544</v>
      </c>
      <c r="I7" s="98">
        <f t="shared" ca="1" si="13"/>
        <v>0.31753053230475631</v>
      </c>
      <c r="K7" s="96">
        <f t="shared" si="3"/>
        <v>3</v>
      </c>
      <c r="L7" s="97">
        <f t="shared" ca="1" si="4"/>
        <v>-5.9166388788202919</v>
      </c>
      <c r="M7" s="97">
        <f t="shared" ca="1" si="5"/>
        <v>3.1648518934435925</v>
      </c>
      <c r="N7" s="98">
        <f t="shared" ca="1" si="6"/>
        <v>1.6976015003895277</v>
      </c>
      <c r="P7" s="96">
        <f t="shared" si="7"/>
        <v>3</v>
      </c>
      <c r="Q7" s="97">
        <f t="shared" ca="1" si="14"/>
        <v>0</v>
      </c>
      <c r="R7" s="97">
        <f t="shared" ca="1" si="15"/>
        <v>9.0814907722638836</v>
      </c>
      <c r="S7" s="98">
        <f t="shared" ca="1" si="16"/>
        <v>7.6142403792098197</v>
      </c>
    </row>
    <row r="8" spans="1:19" x14ac:dyDescent="0.2">
      <c r="A8" s="96">
        <v>4</v>
      </c>
      <c r="B8" s="97">
        <f t="shared" ca="1" si="0"/>
        <v>8.1425945974969274</v>
      </c>
      <c r="C8" s="97">
        <f t="shared" ca="1" si="9"/>
        <v>4.4283091646599075</v>
      </c>
      <c r="D8" s="98">
        <f t="shared" ca="1" si="10"/>
        <v>2.3995584704346591</v>
      </c>
      <c r="F8" s="96">
        <f t="shared" si="1"/>
        <v>4</v>
      </c>
      <c r="G8" s="97">
        <f t="shared" ca="1" si="11"/>
        <v>3.0254885753883798</v>
      </c>
      <c r="H8" s="97">
        <f t="shared" ca="1" si="12"/>
        <v>2.1467559481247469</v>
      </c>
      <c r="I8" s="98">
        <f t="shared" ca="1" si="13"/>
        <v>1.2627689678690128</v>
      </c>
      <c r="K8" s="96">
        <f t="shared" si="3"/>
        <v>4</v>
      </c>
      <c r="L8" s="97">
        <f t="shared" ca="1" si="4"/>
        <v>2.9991070301902703</v>
      </c>
      <c r="M8" s="97">
        <f t="shared" ca="1" si="5"/>
        <v>0.79306652523808552</v>
      </c>
      <c r="N8" s="98">
        <f t="shared" ca="1" si="6"/>
        <v>2.6428399359537842</v>
      </c>
      <c r="P8" s="96">
        <f t="shared" si="7"/>
        <v>4</v>
      </c>
      <c r="Q8" s="97">
        <f t="shared" ca="1" si="14"/>
        <v>0</v>
      </c>
      <c r="R8" s="97">
        <f t="shared" ca="1" si="15"/>
        <v>-2.2060405049521847</v>
      </c>
      <c r="S8" s="98">
        <f t="shared" ca="1" si="16"/>
        <v>-0.35626709423648606</v>
      </c>
    </row>
    <row r="9" spans="1:19" x14ac:dyDescent="0.2">
      <c r="A9" s="96">
        <v>5</v>
      </c>
      <c r="B9" s="97">
        <f t="shared" ca="1" si="0"/>
        <v>22.885644605318632</v>
      </c>
      <c r="C9" s="97">
        <f t="shared" ca="1" si="9"/>
        <v>38.542765938462949</v>
      </c>
      <c r="D9" s="98">
        <f t="shared" ca="1" si="10"/>
        <v>1.3362049329303929</v>
      </c>
      <c r="F9" s="96">
        <f t="shared" si="1"/>
        <v>5</v>
      </c>
      <c r="G9" s="97">
        <f t="shared" ca="1" si="11"/>
        <v>4.5163710228669895</v>
      </c>
      <c r="H9" s="97">
        <f t="shared" ca="1" si="12"/>
        <v>5.2683882021338411</v>
      </c>
      <c r="I9" s="98">
        <f t="shared" ca="1" si="13"/>
        <v>0.41814129003424455</v>
      </c>
      <c r="K9" s="96">
        <f t="shared" si="3"/>
        <v>5</v>
      </c>
      <c r="L9" s="97">
        <f t="shared" ca="1" si="4"/>
        <v>4.48998947766888</v>
      </c>
      <c r="M9" s="97">
        <f t="shared" ca="1" si="5"/>
        <v>3.9146987792471792</v>
      </c>
      <c r="N9" s="98">
        <f t="shared" ca="1" si="6"/>
        <v>1.7982122581190154</v>
      </c>
      <c r="P9" s="96">
        <f t="shared" si="7"/>
        <v>5</v>
      </c>
      <c r="Q9" s="97">
        <f t="shared" ca="1" si="14"/>
        <v>0</v>
      </c>
      <c r="R9" s="97">
        <f t="shared" ca="1" si="15"/>
        <v>-0.57529069842170077</v>
      </c>
      <c r="S9" s="98">
        <f t="shared" ca="1" si="16"/>
        <v>-2.6917772195498646</v>
      </c>
    </row>
    <row r="10" spans="1:19" x14ac:dyDescent="0.2">
      <c r="A10" s="96">
        <v>6</v>
      </c>
      <c r="B10" s="97">
        <f t="shared" ca="1" si="0"/>
        <v>51.16889622714136</v>
      </c>
      <c r="C10" s="97">
        <f t="shared" ca="1" si="9"/>
        <v>106.20291005135206</v>
      </c>
      <c r="D10" s="98">
        <f t="shared" ca="1" si="10"/>
        <v>10.020295106142582</v>
      </c>
      <c r="F10" s="96">
        <f t="shared" si="1"/>
        <v>6</v>
      </c>
      <c r="G10" s="97">
        <f t="shared" ca="1" si="11"/>
        <v>5.677195207953817</v>
      </c>
      <c r="H10" s="97">
        <f t="shared" ca="1" si="12"/>
        <v>6.7306794875470644</v>
      </c>
      <c r="I10" s="98">
        <f t="shared" ca="1" si="13"/>
        <v>3.3248530926319666</v>
      </c>
      <c r="K10" s="96">
        <f t="shared" si="3"/>
        <v>6</v>
      </c>
      <c r="L10" s="97">
        <f t="shared" ca="1" si="4"/>
        <v>5.6508136627557075</v>
      </c>
      <c r="M10" s="97">
        <f t="shared" ca="1" si="5"/>
        <v>5.3769900646604025</v>
      </c>
      <c r="N10" s="98">
        <f t="shared" ca="1" si="6"/>
        <v>4.7049240607167384</v>
      </c>
      <c r="P10" s="96">
        <f t="shared" si="7"/>
        <v>6</v>
      </c>
      <c r="Q10" s="97">
        <f t="shared" ca="1" si="14"/>
        <v>0</v>
      </c>
      <c r="R10" s="97">
        <f t="shared" ca="1" si="15"/>
        <v>-0.27382359809530499</v>
      </c>
      <c r="S10" s="98">
        <f t="shared" ca="1" si="16"/>
        <v>-0.9458896020389691</v>
      </c>
    </row>
    <row r="11" spans="1:19" x14ac:dyDescent="0.2">
      <c r="A11" s="96">
        <v>7</v>
      </c>
      <c r="B11" s="97">
        <f t="shared" ca="1" si="0"/>
        <v>47.633534975540414</v>
      </c>
      <c r="C11" s="97">
        <f t="shared" ca="1" si="9"/>
        <v>160.03524932567586</v>
      </c>
      <c r="D11" s="98">
        <f t="shared" ca="1" si="10"/>
        <v>5.5427389563676099</v>
      </c>
      <c r="F11" s="96">
        <f t="shared" si="1"/>
        <v>7</v>
      </c>
      <c r="G11" s="97">
        <f t="shared" ca="1" si="11"/>
        <v>5.5739057127146552</v>
      </c>
      <c r="H11" s="97">
        <f t="shared" ca="1" si="12"/>
        <v>7.3222458975522882</v>
      </c>
      <c r="I11" s="98">
        <f t="shared" ca="1" si="13"/>
        <v>2.4705990633307895</v>
      </c>
      <c r="K11" s="96">
        <f t="shared" si="3"/>
        <v>7</v>
      </c>
      <c r="L11" s="97">
        <f t="shared" ca="1" si="4"/>
        <v>5.5475241675165456</v>
      </c>
      <c r="M11" s="97">
        <f t="shared" ca="1" si="5"/>
        <v>5.9685564746656263</v>
      </c>
      <c r="N11" s="98">
        <f t="shared" ca="1" si="6"/>
        <v>3.8506700314155609</v>
      </c>
      <c r="P11" s="96">
        <f t="shared" si="7"/>
        <v>7</v>
      </c>
      <c r="Q11" s="97">
        <f t="shared" ca="1" si="14"/>
        <v>0</v>
      </c>
      <c r="R11" s="97">
        <f t="shared" ca="1" si="15"/>
        <v>0.42103230714908069</v>
      </c>
      <c r="S11" s="98">
        <f t="shared" ca="1" si="16"/>
        <v>-1.6968541361009848</v>
      </c>
    </row>
    <row r="12" spans="1:19" x14ac:dyDescent="0.2">
      <c r="A12" s="96">
        <v>8</v>
      </c>
      <c r="B12" s="97">
        <f t="shared" ca="1" si="0"/>
        <v>156.69485017420976</v>
      </c>
      <c r="C12" s="97">
        <f t="shared" ca="1" si="9"/>
        <v>267.06664417138347</v>
      </c>
      <c r="D12" s="98">
        <f t="shared" ca="1" si="10"/>
        <v>21.989203151310704</v>
      </c>
      <c r="F12" s="96">
        <f t="shared" si="1"/>
        <v>8</v>
      </c>
      <c r="G12" s="97">
        <f t="shared" ca="1" si="11"/>
        <v>7.2918139557357202</v>
      </c>
      <c r="H12" s="97">
        <f t="shared" ca="1" si="12"/>
        <v>8.0610559886845881</v>
      </c>
      <c r="I12" s="98">
        <f t="shared" ca="1" si="13"/>
        <v>4.4587234193857457</v>
      </c>
      <c r="K12" s="96">
        <f t="shared" si="3"/>
        <v>8</v>
      </c>
      <c r="L12" s="97">
        <f t="shared" ca="1" si="4"/>
        <v>7.2654324105376107</v>
      </c>
      <c r="M12" s="97">
        <f t="shared" ca="1" si="5"/>
        <v>6.7073665657979262</v>
      </c>
      <c r="N12" s="98">
        <f t="shared" ca="1" si="6"/>
        <v>5.838794387470517</v>
      </c>
      <c r="P12" s="96">
        <f t="shared" si="7"/>
        <v>8</v>
      </c>
      <c r="Q12" s="97">
        <f t="shared" ca="1" si="14"/>
        <v>0</v>
      </c>
      <c r="R12" s="97">
        <f t="shared" ca="1" si="15"/>
        <v>-0.55806584473968446</v>
      </c>
      <c r="S12" s="98">
        <f t="shared" ca="1" si="16"/>
        <v>-1.4266380230670936</v>
      </c>
    </row>
    <row r="13" spans="1:19" x14ac:dyDescent="0.2">
      <c r="A13" s="96">
        <v>9</v>
      </c>
      <c r="B13" s="97">
        <f t="shared" ca="1" si="0"/>
        <v>485.9470783847791</v>
      </c>
      <c r="C13" s="97">
        <f t="shared" ca="1" si="9"/>
        <v>212.27870041060822</v>
      </c>
      <c r="D13" s="98">
        <f t="shared" ca="1" si="10"/>
        <v>157.93140979243967</v>
      </c>
      <c r="F13" s="96">
        <f t="shared" si="1"/>
        <v>9</v>
      </c>
      <c r="G13" s="97">
        <f t="shared" ca="1" si="11"/>
        <v>8.9246553967969664</v>
      </c>
      <c r="H13" s="97">
        <f t="shared" ca="1" si="12"/>
        <v>7.7298158113544808</v>
      </c>
      <c r="I13" s="98">
        <f t="shared" ca="1" si="13"/>
        <v>7.3031543162948118</v>
      </c>
      <c r="K13" s="96">
        <f t="shared" si="3"/>
        <v>9</v>
      </c>
      <c r="L13" s="97">
        <f t="shared" ca="1" si="4"/>
        <v>8.8982738515988569</v>
      </c>
      <c r="M13" s="97">
        <f t="shared" ca="1" si="5"/>
        <v>6.376126388467819</v>
      </c>
      <c r="N13" s="98">
        <f t="shared" ca="1" si="6"/>
        <v>8.6832252843795832</v>
      </c>
      <c r="P13" s="96">
        <f t="shared" si="7"/>
        <v>9</v>
      </c>
      <c r="Q13" s="97">
        <f t="shared" ca="1" si="14"/>
        <v>0</v>
      </c>
      <c r="R13" s="97">
        <f t="shared" ca="1" si="15"/>
        <v>-2.5221474631310379</v>
      </c>
      <c r="S13" s="98">
        <f t="shared" ca="1" si="16"/>
        <v>-0.21504856721927368</v>
      </c>
    </row>
    <row r="14" spans="1:19" x14ac:dyDescent="0.2">
      <c r="A14" s="96">
        <v>10</v>
      </c>
      <c r="B14" s="97">
        <f t="shared" ca="1" si="0"/>
        <v>746.82745394726078</v>
      </c>
      <c r="C14" s="97">
        <f t="shared" ca="1" si="9"/>
        <v>1779.1166043843809</v>
      </c>
      <c r="D14" s="98">
        <f t="shared" ca="1" si="10"/>
        <v>245.53114979242284</v>
      </c>
      <c r="F14" s="96">
        <f t="shared" si="1"/>
        <v>10</v>
      </c>
      <c r="G14" s="97">
        <f t="shared" ca="1" si="11"/>
        <v>9.5446311528845733</v>
      </c>
      <c r="H14" s="97">
        <f t="shared" ca="1" si="12"/>
        <v>10.79694535347638</v>
      </c>
      <c r="I14" s="98">
        <f t="shared" ca="1" si="13"/>
        <v>7.9397622562709209</v>
      </c>
      <c r="K14" s="96">
        <f t="shared" si="3"/>
        <v>10</v>
      </c>
      <c r="L14" s="97">
        <f t="shared" ca="1" si="4"/>
        <v>9.5182496076864638</v>
      </c>
      <c r="M14" s="97">
        <f t="shared" ca="1" si="5"/>
        <v>9.4432559305897179</v>
      </c>
      <c r="N14" s="98">
        <f t="shared" ca="1" si="6"/>
        <v>9.3198332243556923</v>
      </c>
      <c r="P14" s="96">
        <f t="shared" si="7"/>
        <v>10</v>
      </c>
      <c r="Q14" s="97">
        <f t="shared" ca="1" si="14"/>
        <v>0</v>
      </c>
      <c r="R14" s="97">
        <f t="shared" ca="1" si="15"/>
        <v>-7.499367709674587E-2</v>
      </c>
      <c r="S14" s="98">
        <f t="shared" ca="1" si="16"/>
        <v>-0.1984163833307715</v>
      </c>
    </row>
    <row r="15" spans="1:19" x14ac:dyDescent="0.2">
      <c r="A15" s="96">
        <v>11</v>
      </c>
      <c r="B15" s="97">
        <f t="shared" ca="1" si="0"/>
        <v>162.54908515046054</v>
      </c>
      <c r="C15" s="97">
        <f t="shared" ca="1" si="9"/>
        <v>5093.4990771533257</v>
      </c>
      <c r="D15" s="98">
        <f t="shared" ca="1" si="10"/>
        <v>196.39171200751926</v>
      </c>
      <c r="F15" s="96">
        <f t="shared" si="1"/>
        <v>11</v>
      </c>
      <c r="G15" s="97">
        <f t="shared" ca="1" si="11"/>
        <v>7.344731626131459</v>
      </c>
      <c r="H15" s="97">
        <f t="shared" ca="1" si="12"/>
        <v>12.314441368647632</v>
      </c>
      <c r="I15" s="98">
        <f t="shared" ca="1" si="13"/>
        <v>7.6175902370548814</v>
      </c>
      <c r="K15" s="96">
        <f t="shared" si="3"/>
        <v>11</v>
      </c>
      <c r="L15" s="97">
        <f t="shared" ca="1" si="4"/>
        <v>7.3183500809333495</v>
      </c>
      <c r="M15" s="97">
        <f t="shared" ca="1" si="5"/>
        <v>10.96075194576097</v>
      </c>
      <c r="N15" s="98">
        <f t="shared" ca="1" si="6"/>
        <v>8.9976612051396536</v>
      </c>
      <c r="P15" s="96">
        <f t="shared" si="7"/>
        <v>11</v>
      </c>
      <c r="Q15" s="97">
        <f t="shared" ca="1" si="14"/>
        <v>0</v>
      </c>
      <c r="R15" s="97">
        <f t="shared" ca="1" si="15"/>
        <v>3.6424018648276206</v>
      </c>
      <c r="S15" s="98">
        <f t="shared" ca="1" si="16"/>
        <v>1.6793111242063041</v>
      </c>
    </row>
    <row r="16" spans="1:19" x14ac:dyDescent="0.2">
      <c r="A16" s="96">
        <v>12</v>
      </c>
      <c r="B16" s="97">
        <f t="shared" ca="1" si="0"/>
        <v>188.64133012144202</v>
      </c>
      <c r="C16" s="97">
        <f t="shared" ca="1" si="9"/>
        <v>7483.810961275778</v>
      </c>
      <c r="D16" s="98">
        <f t="shared" ca="1" si="10"/>
        <v>982.19691890541105</v>
      </c>
      <c r="F16" s="96">
        <f t="shared" si="1"/>
        <v>12</v>
      </c>
      <c r="G16" s="97">
        <f t="shared" ca="1" si="11"/>
        <v>7.5595019857709982</v>
      </c>
      <c r="H16" s="97">
        <f t="shared" ca="1" si="12"/>
        <v>12.869557401675522</v>
      </c>
      <c r="I16" s="98">
        <f t="shared" ca="1" si="13"/>
        <v>9.9398684866646398</v>
      </c>
      <c r="K16" s="96">
        <f t="shared" si="3"/>
        <v>12</v>
      </c>
      <c r="L16" s="97">
        <f t="shared" ca="1" si="4"/>
        <v>7.5331204405728887</v>
      </c>
      <c r="M16" s="97">
        <f t="shared" ca="1" si="5"/>
        <v>11.51586797878886</v>
      </c>
      <c r="N16" s="98">
        <f t="shared" ca="1" si="6"/>
        <v>11.319939454749411</v>
      </c>
      <c r="P16" s="96">
        <f t="shared" si="7"/>
        <v>12</v>
      </c>
      <c r="Q16" s="97">
        <f t="shared" ca="1" si="14"/>
        <v>0</v>
      </c>
      <c r="R16" s="97">
        <f t="shared" ca="1" si="15"/>
        <v>3.9827475382159712</v>
      </c>
      <c r="S16" s="98">
        <f t="shared" ca="1" si="16"/>
        <v>3.7868190141765226</v>
      </c>
    </row>
    <row r="17" spans="1:19" x14ac:dyDescent="0.2">
      <c r="A17" s="96">
        <v>13</v>
      </c>
      <c r="B17" s="97">
        <f t="shared" ca="1" si="0"/>
        <v>4237.4559317253634</v>
      </c>
      <c r="C17" s="97">
        <f t="shared" ca="1" si="9"/>
        <v>6894.550804316561</v>
      </c>
      <c r="D17" s="98">
        <f t="shared" ca="1" si="10"/>
        <v>2472.4069719960812</v>
      </c>
      <c r="F17" s="96">
        <f t="shared" si="1"/>
        <v>13</v>
      </c>
      <c r="G17" s="97">
        <f t="shared" ca="1" si="11"/>
        <v>12.048982649392043</v>
      </c>
      <c r="H17" s="97">
        <f t="shared" ca="1" si="12"/>
        <v>12.751240844596344</v>
      </c>
      <c r="I17" s="98">
        <f t="shared" ca="1" si="13"/>
        <v>11.271700523112669</v>
      </c>
      <c r="K17" s="96">
        <f t="shared" si="3"/>
        <v>13</v>
      </c>
      <c r="L17" s="97">
        <f t="shared" ca="1" si="4"/>
        <v>12.022601104193933</v>
      </c>
      <c r="M17" s="97">
        <f t="shared" ca="1" si="5"/>
        <v>11.397551421709682</v>
      </c>
      <c r="N17" s="98">
        <f t="shared" ca="1" si="6"/>
        <v>12.65177149119744</v>
      </c>
      <c r="P17" s="96">
        <f t="shared" si="7"/>
        <v>13</v>
      </c>
      <c r="Q17" s="97">
        <f t="shared" ca="1" si="14"/>
        <v>0</v>
      </c>
      <c r="R17" s="97">
        <f t="shared" ca="1" si="15"/>
        <v>-0.62504968248425108</v>
      </c>
      <c r="S17" s="98">
        <f t="shared" ca="1" si="16"/>
        <v>0.6291703870035068</v>
      </c>
    </row>
    <row r="18" spans="1:19" x14ac:dyDescent="0.2">
      <c r="A18" s="96">
        <v>14</v>
      </c>
      <c r="B18" s="97">
        <f t="shared" ca="1" si="0"/>
        <v>14880.125079776537</v>
      </c>
      <c r="C18" s="97">
        <f t="shared" ca="1" si="9"/>
        <v>20880.167578299752</v>
      </c>
      <c r="D18" s="98">
        <f t="shared" ca="1" si="10"/>
        <v>4165.2519846096948</v>
      </c>
      <c r="F18" s="96">
        <f t="shared" si="1"/>
        <v>14</v>
      </c>
      <c r="G18" s="97">
        <f t="shared" ca="1" si="11"/>
        <v>13.86109903309317</v>
      </c>
      <c r="H18" s="97">
        <f t="shared" ca="1" si="12"/>
        <v>14.349845670164711</v>
      </c>
      <c r="I18" s="98">
        <f t="shared" ca="1" si="13"/>
        <v>12.024188061393401</v>
      </c>
      <c r="K18" s="96">
        <f t="shared" si="3"/>
        <v>14</v>
      </c>
      <c r="L18" s="97">
        <f t="shared" ca="1" si="4"/>
        <v>13.834717487895061</v>
      </c>
      <c r="M18" s="97">
        <f t="shared" ca="1" si="5"/>
        <v>12.99615624727805</v>
      </c>
      <c r="N18" s="98">
        <f t="shared" ca="1" si="6"/>
        <v>13.404259029478172</v>
      </c>
      <c r="P18" s="96">
        <f t="shared" si="7"/>
        <v>14</v>
      </c>
      <c r="Q18" s="97">
        <f t="shared" ca="1" si="14"/>
        <v>0</v>
      </c>
      <c r="R18" s="97">
        <f t="shared" ca="1" si="15"/>
        <v>-0.83856124061701109</v>
      </c>
      <c r="S18" s="98">
        <f t="shared" ca="1" si="16"/>
        <v>-0.43045845841688823</v>
      </c>
    </row>
    <row r="19" spans="1:19" x14ac:dyDescent="0.2">
      <c r="A19" s="96">
        <v>15</v>
      </c>
      <c r="B19" s="97">
        <f t="shared" ca="1" si="0"/>
        <v>6286.2315277973285</v>
      </c>
      <c r="C19" s="97">
        <f t="shared" ca="1" si="9"/>
        <v>17313.758905004859</v>
      </c>
      <c r="D19" s="98">
        <f t="shared" ca="1" si="10"/>
        <v>5907.3497097886839</v>
      </c>
      <c r="F19" s="96">
        <f t="shared" si="1"/>
        <v>15</v>
      </c>
      <c r="G19" s="97">
        <f t="shared" ca="1" si="11"/>
        <v>12.617979693587449</v>
      </c>
      <c r="H19" s="97">
        <f t="shared" ca="1" si="12"/>
        <v>14.07963135468102</v>
      </c>
      <c r="I19" s="98">
        <f t="shared" ca="1" si="13"/>
        <v>12.528295305399398</v>
      </c>
      <c r="K19" s="96">
        <f t="shared" si="3"/>
        <v>15</v>
      </c>
      <c r="L19" s="97">
        <f t="shared" ca="1" si="4"/>
        <v>12.591598148389339</v>
      </c>
      <c r="M19" s="97">
        <f t="shared" ca="1" si="5"/>
        <v>12.725941931794358</v>
      </c>
      <c r="N19" s="98">
        <f t="shared" ca="1" si="6"/>
        <v>13.90836627348417</v>
      </c>
      <c r="P19" s="96">
        <f t="shared" si="7"/>
        <v>15</v>
      </c>
      <c r="Q19" s="97">
        <f t="shared" ca="1" si="14"/>
        <v>0</v>
      </c>
      <c r="R19" s="97">
        <f t="shared" ca="1" si="15"/>
        <v>0.13434378340501851</v>
      </c>
      <c r="S19" s="98">
        <f t="shared" ca="1" si="16"/>
        <v>1.3167681250948302</v>
      </c>
    </row>
    <row r="20" spans="1:19" x14ac:dyDescent="0.2">
      <c r="A20" s="96">
        <v>16</v>
      </c>
      <c r="B20" s="97">
        <f t="shared" ca="1" si="0"/>
        <v>46861.16954671804</v>
      </c>
      <c r="C20" s="97">
        <f t="shared" ca="1" si="9"/>
        <v>28565.054110213954</v>
      </c>
      <c r="D20" s="98">
        <f t="shared" ca="1" si="10"/>
        <v>11117.101722696485</v>
      </c>
      <c r="F20" s="96">
        <f t="shared" si="1"/>
        <v>16</v>
      </c>
      <c r="G20" s="97">
        <f t="shared" ca="1" si="11"/>
        <v>15.516105340540822</v>
      </c>
      <c r="H20" s="97">
        <f t="shared" ca="1" si="12"/>
        <v>14.801963642342427</v>
      </c>
      <c r="I20" s="98">
        <f t="shared" ca="1" si="13"/>
        <v>13.440493099689006</v>
      </c>
      <c r="K20" s="96">
        <f t="shared" si="3"/>
        <v>16</v>
      </c>
      <c r="L20" s="97">
        <f t="shared" ca="1" si="4"/>
        <v>15.489723795342712</v>
      </c>
      <c r="M20" s="97">
        <f t="shared" ca="1" si="5"/>
        <v>13.448274219455765</v>
      </c>
      <c r="N20" s="98">
        <f t="shared" ca="1" si="6"/>
        <v>14.820564067773777</v>
      </c>
      <c r="P20" s="96">
        <f t="shared" si="7"/>
        <v>16</v>
      </c>
      <c r="Q20" s="97">
        <f t="shared" ca="1" si="14"/>
        <v>0</v>
      </c>
      <c r="R20" s="97">
        <f t="shared" ca="1" si="15"/>
        <v>-2.0414495758869471</v>
      </c>
      <c r="S20" s="98">
        <f t="shared" ca="1" si="16"/>
        <v>-0.66915972756893538</v>
      </c>
    </row>
    <row r="21" spans="1:19" x14ac:dyDescent="0.2">
      <c r="A21" s="96">
        <v>17</v>
      </c>
      <c r="B21" s="97">
        <f t="shared" ca="1" si="0"/>
        <v>113365.41178222746</v>
      </c>
      <c r="C21" s="97">
        <f t="shared" ca="1" si="9"/>
        <v>71083.129948845191</v>
      </c>
      <c r="D21" s="98">
        <f t="shared" ca="1" si="10"/>
        <v>26222.70606817539</v>
      </c>
      <c r="F21" s="96">
        <f t="shared" si="1"/>
        <v>17</v>
      </c>
      <c r="G21" s="97">
        <f t="shared" ca="1" si="11"/>
        <v>16.790621010115036</v>
      </c>
      <c r="H21" s="97">
        <f t="shared" ca="1" si="12"/>
        <v>16.117219587396917</v>
      </c>
      <c r="I21" s="98">
        <f t="shared" ca="1" si="13"/>
        <v>14.678528952587781</v>
      </c>
      <c r="K21" s="96">
        <f t="shared" si="3"/>
        <v>17</v>
      </c>
      <c r="L21" s="97">
        <f t="shared" ca="1" si="4"/>
        <v>16.764239464916926</v>
      </c>
      <c r="M21" s="97">
        <f t="shared" ca="1" si="5"/>
        <v>14.763530164510255</v>
      </c>
      <c r="N21" s="98">
        <f t="shared" ca="1" si="6"/>
        <v>16.058599920672552</v>
      </c>
      <c r="P21" s="96">
        <f t="shared" si="7"/>
        <v>17</v>
      </c>
      <c r="Q21" s="97">
        <f t="shared" ca="1" si="14"/>
        <v>0</v>
      </c>
      <c r="R21" s="97">
        <f t="shared" ca="1" si="15"/>
        <v>-2.0007093004066707</v>
      </c>
      <c r="S21" s="98">
        <f t="shared" ca="1" si="16"/>
        <v>-0.7056395442443737</v>
      </c>
    </row>
    <row r="22" spans="1:19" x14ac:dyDescent="0.2">
      <c r="A22" s="96">
        <v>18</v>
      </c>
      <c r="B22" s="97">
        <f t="shared" ca="1" si="0"/>
        <v>205461.97688228407</v>
      </c>
      <c r="C22" s="97">
        <f t="shared" ca="1" si="9"/>
        <v>163417.67958367444</v>
      </c>
      <c r="D22" s="98">
        <f t="shared" ca="1" si="10"/>
        <v>32831.065959391453</v>
      </c>
      <c r="F22" s="96">
        <f t="shared" si="1"/>
        <v>18</v>
      </c>
      <c r="G22" s="97">
        <f t="shared" ca="1" si="11"/>
        <v>17.648511905624055</v>
      </c>
      <c r="H22" s="97">
        <f t="shared" ca="1" si="12"/>
        <v>17.318204546463413</v>
      </c>
      <c r="I22" s="98">
        <f t="shared" ca="1" si="13"/>
        <v>15.002773971658394</v>
      </c>
      <c r="K22" s="96">
        <f t="shared" si="3"/>
        <v>18</v>
      </c>
      <c r="L22" s="97">
        <f t="shared" ca="1" si="4"/>
        <v>17.622130360425945</v>
      </c>
      <c r="M22" s="97">
        <f t="shared" ca="1" si="5"/>
        <v>15.964515123576751</v>
      </c>
      <c r="N22" s="98">
        <f t="shared" ca="1" si="6"/>
        <v>16.382844939743165</v>
      </c>
      <c r="P22" s="96">
        <f t="shared" si="7"/>
        <v>18</v>
      </c>
      <c r="Q22" s="97">
        <f t="shared" ca="1" si="14"/>
        <v>0</v>
      </c>
      <c r="R22" s="97">
        <f t="shared" ca="1" si="15"/>
        <v>-1.6576152368491943</v>
      </c>
      <c r="S22" s="98">
        <f t="shared" ca="1" si="16"/>
        <v>-1.2392854206827799</v>
      </c>
    </row>
    <row r="23" spans="1:19" x14ac:dyDescent="0.2">
      <c r="A23" s="96">
        <v>19</v>
      </c>
      <c r="B23" s="97">
        <f t="shared" ca="1" si="0"/>
        <v>189059.24892386852</v>
      </c>
      <c r="C23" s="97">
        <f t="shared" ca="1" si="9"/>
        <v>185055.50876474613</v>
      </c>
      <c r="D23" s="98">
        <f t="shared" ca="1" si="10"/>
        <v>143729.89239213997</v>
      </c>
      <c r="F23" s="96">
        <f t="shared" si="1"/>
        <v>19</v>
      </c>
      <c r="G23" s="97">
        <f t="shared" ca="1" si="11"/>
        <v>17.528478903239396</v>
      </c>
      <c r="H23" s="97">
        <f t="shared" ca="1" si="12"/>
        <v>17.497598557112443</v>
      </c>
      <c r="I23" s="98">
        <f t="shared" ca="1" si="13"/>
        <v>17.133000613622741</v>
      </c>
      <c r="K23" s="96">
        <f t="shared" si="3"/>
        <v>19</v>
      </c>
      <c r="L23" s="97">
        <f t="shared" ca="1" si="4"/>
        <v>17.502097358041286</v>
      </c>
      <c r="M23" s="97">
        <f t="shared" ca="1" si="5"/>
        <v>16.14390913422578</v>
      </c>
      <c r="N23" s="98">
        <f t="shared" ca="1" si="6"/>
        <v>18.513071581707514</v>
      </c>
      <c r="P23" s="96">
        <f t="shared" si="7"/>
        <v>19</v>
      </c>
      <c r="Q23" s="97">
        <f t="shared" ca="1" si="14"/>
        <v>0</v>
      </c>
      <c r="R23" s="97">
        <f t="shared" ca="1" si="15"/>
        <v>-1.3581882238155067</v>
      </c>
      <c r="S23" s="98">
        <f t="shared" ca="1" si="16"/>
        <v>1.0109742236662278</v>
      </c>
    </row>
    <row r="24" spans="1:19" x14ac:dyDescent="0.2">
      <c r="A24" s="96">
        <v>20</v>
      </c>
      <c r="B24" s="97">
        <f t="shared" ca="1" si="0"/>
        <v>636276.81563357811</v>
      </c>
      <c r="C24" s="97">
        <f t="shared" ca="1" si="9"/>
        <v>1097837.9968411338</v>
      </c>
      <c r="D24" s="98">
        <f t="shared" ca="1" si="10"/>
        <v>243425.77479732933</v>
      </c>
      <c r="F24" s="96">
        <f t="shared" si="1"/>
        <v>20</v>
      </c>
      <c r="G24" s="97">
        <f t="shared" ca="1" si="11"/>
        <v>19.279295028715676</v>
      </c>
      <c r="H24" s="97">
        <f t="shared" ca="1" si="12"/>
        <v>20.066233747166685</v>
      </c>
      <c r="I24" s="98">
        <f t="shared" ca="1" si="13"/>
        <v>17.893122408320693</v>
      </c>
      <c r="K24" s="96">
        <f t="shared" si="3"/>
        <v>20</v>
      </c>
      <c r="L24" s="97">
        <f t="shared" ca="1" si="4"/>
        <v>19.252913483517567</v>
      </c>
      <c r="M24" s="97">
        <f t="shared" ca="1" si="5"/>
        <v>18.712544324280024</v>
      </c>
      <c r="N24" s="98">
        <f t="shared" ca="1" si="6"/>
        <v>19.273193376405466</v>
      </c>
      <c r="P24" s="96">
        <f t="shared" si="7"/>
        <v>20</v>
      </c>
      <c r="Q24" s="97">
        <f t="shared" ca="1" si="14"/>
        <v>0</v>
      </c>
      <c r="R24" s="97">
        <f t="shared" ca="1" si="15"/>
        <v>-0.54036915923754236</v>
      </c>
      <c r="S24" s="98">
        <f t="shared" ca="1" si="16"/>
        <v>2.0279892887899109E-2</v>
      </c>
    </row>
    <row r="25" spans="1:19" x14ac:dyDescent="0.2">
      <c r="A25" s="96">
        <v>21</v>
      </c>
      <c r="B25" s="97">
        <f t="shared" ca="1" si="0"/>
        <v>2014607.9099547158</v>
      </c>
      <c r="C25" s="97">
        <f t="shared" ca="1" si="9"/>
        <v>624968.66179437493</v>
      </c>
      <c r="D25" s="98">
        <f t="shared" ca="1" si="10"/>
        <v>333822.66036841256</v>
      </c>
      <c r="F25" s="96">
        <f t="shared" si="1"/>
        <v>21</v>
      </c>
      <c r="G25" s="97">
        <f t="shared" ca="1" si="11"/>
        <v>20.942067653037057</v>
      </c>
      <c r="H25" s="97">
        <f t="shared" ca="1" si="12"/>
        <v>19.253424324039759</v>
      </c>
      <c r="I25" s="98">
        <f t="shared" ca="1" si="13"/>
        <v>18.348722364702088</v>
      </c>
      <c r="K25" s="96">
        <f t="shared" si="3"/>
        <v>21</v>
      </c>
      <c r="L25" s="97">
        <f t="shared" ca="1" si="4"/>
        <v>20.915686107838948</v>
      </c>
      <c r="M25" s="97">
        <f t="shared" ca="1" si="5"/>
        <v>17.899734901153096</v>
      </c>
      <c r="N25" s="98">
        <f t="shared" ca="1" si="6"/>
        <v>19.728793332786857</v>
      </c>
      <c r="P25" s="96">
        <f t="shared" si="7"/>
        <v>21</v>
      </c>
      <c r="Q25" s="97">
        <f t="shared" ca="1" si="14"/>
        <v>0</v>
      </c>
      <c r="R25" s="97">
        <f t="shared" ca="1" si="15"/>
        <v>-3.0159512066858518</v>
      </c>
      <c r="S25" s="98">
        <f t="shared" ca="1" si="16"/>
        <v>-1.1868927750520903</v>
      </c>
    </row>
    <row r="26" spans="1:19" x14ac:dyDescent="0.2">
      <c r="A26" s="96">
        <v>22</v>
      </c>
      <c r="B26" s="97">
        <f t="shared" ca="1" si="0"/>
        <v>2825634.1574485423</v>
      </c>
      <c r="C26" s="97">
        <f t="shared" ca="1" si="9"/>
        <v>9615244.6902972311</v>
      </c>
      <c r="D26" s="98">
        <f t="shared" ca="1" si="10"/>
        <v>292979.42029961507</v>
      </c>
      <c r="F26" s="96">
        <f t="shared" si="1"/>
        <v>22</v>
      </c>
      <c r="G26" s="97">
        <f t="shared" ca="1" si="11"/>
        <v>21.430143257430188</v>
      </c>
      <c r="H26" s="97">
        <f t="shared" ca="1" si="12"/>
        <v>23.196892141292526</v>
      </c>
      <c r="I26" s="98">
        <f t="shared" ca="1" si="13"/>
        <v>18.160439803676734</v>
      </c>
      <c r="K26" s="96">
        <f t="shared" si="3"/>
        <v>22</v>
      </c>
      <c r="L26" s="97">
        <f t="shared" ca="1" si="4"/>
        <v>21.403761712232079</v>
      </c>
      <c r="M26" s="97">
        <f t="shared" ca="1" si="5"/>
        <v>21.843202718405863</v>
      </c>
      <c r="N26" s="98">
        <f t="shared" ca="1" si="6"/>
        <v>19.540510771761504</v>
      </c>
      <c r="P26" s="96">
        <f t="shared" si="7"/>
        <v>22</v>
      </c>
      <c r="Q26" s="97">
        <f t="shared" ca="1" si="14"/>
        <v>0</v>
      </c>
      <c r="R26" s="97">
        <f t="shared" ca="1" si="15"/>
        <v>0.43944100617378368</v>
      </c>
      <c r="S26" s="98">
        <f t="shared" ca="1" si="16"/>
        <v>-1.863250940470575</v>
      </c>
    </row>
    <row r="27" spans="1:19" x14ac:dyDescent="0.2">
      <c r="A27" s="99" t="s">
        <v>45</v>
      </c>
      <c r="B27" s="100">
        <f ca="1">AVERAGE(B5:B26)</f>
        <v>275388.46200124238</v>
      </c>
      <c r="C27" s="100">
        <f ca="1">AVERAGE(C5:C26)</f>
        <v>538474.72648923029</v>
      </c>
      <c r="D27" s="101">
        <f ca="1">AVERAGE(D5:D26)</f>
        <v>49922.699261007132</v>
      </c>
      <c r="F27" s="99" t="s">
        <v>46</v>
      </c>
      <c r="G27" s="100">
        <f ca="1">AVERAGE(G5:G26)</f>
        <v>10.163242273725951</v>
      </c>
      <c r="H27" s="100">
        <f ca="1">AVERAGE(H5:H26)</f>
        <v>11.490550151414503</v>
      </c>
      <c r="I27" s="101">
        <f ca="1">AVERAGE(I5:I26)</f>
        <v>8.7567897604430698</v>
      </c>
      <c r="K27" s="99" t="str">
        <f t="shared" si="3"/>
        <v>AVG</v>
      </c>
      <c r="L27" s="100">
        <f ca="1">AVERAGE(L5:L26)</f>
        <v>10.136860728527843</v>
      </c>
      <c r="M27" s="100">
        <f ca="1">AVERAGE(M5:M26)</f>
        <v>10.136860728527841</v>
      </c>
      <c r="N27" s="101">
        <f ca="1">AVERAGE(N5:N26)</f>
        <v>10.136860728527841</v>
      </c>
      <c r="P27" s="102"/>
      <c r="Q27" s="103"/>
      <c r="R27" s="103"/>
      <c r="S27" s="103"/>
    </row>
    <row r="30" spans="1:19" x14ac:dyDescent="0.2">
      <c r="A30" s="35" t="s">
        <v>96</v>
      </c>
      <c r="F30" s="35" t="s">
        <v>93</v>
      </c>
      <c r="K30" s="35" t="s">
        <v>94</v>
      </c>
      <c r="P30" s="35" t="s">
        <v>95</v>
      </c>
    </row>
    <row r="49" spans="1:10" x14ac:dyDescent="0.2">
      <c r="A49" s="35" t="s">
        <v>62</v>
      </c>
    </row>
    <row r="50" spans="1:10" x14ac:dyDescent="0.2">
      <c r="A50" s="110" t="s">
        <v>97</v>
      </c>
      <c r="B50" s="109"/>
      <c r="C50" s="109"/>
      <c r="D50" s="109"/>
      <c r="E50" s="109"/>
      <c r="F50" s="109"/>
      <c r="G50" s="109"/>
      <c r="H50" s="109"/>
      <c r="I50" s="109"/>
      <c r="J50" s="109"/>
    </row>
    <row r="51" spans="1:10" x14ac:dyDescent="0.2">
      <c r="A51" s="109"/>
      <c r="B51" s="109"/>
      <c r="C51" s="109"/>
      <c r="D51" s="109"/>
      <c r="E51" s="109"/>
      <c r="F51" s="109"/>
      <c r="G51" s="109"/>
      <c r="H51" s="109"/>
      <c r="I51" s="109"/>
      <c r="J51" s="109"/>
    </row>
    <row r="52" spans="1:10" x14ac:dyDescent="0.2">
      <c r="A52" s="109"/>
      <c r="B52" s="109"/>
      <c r="C52" s="109"/>
      <c r="D52" s="109"/>
      <c r="E52" s="109"/>
      <c r="F52" s="109"/>
      <c r="G52" s="109"/>
      <c r="H52" s="109"/>
      <c r="I52" s="109"/>
      <c r="J52" s="109"/>
    </row>
    <row r="53" spans="1:10" x14ac:dyDescent="0.2">
      <c r="A53" s="109"/>
      <c r="B53" s="109"/>
      <c r="C53" s="109"/>
      <c r="D53" s="109"/>
      <c r="E53" s="109"/>
      <c r="F53" s="109"/>
      <c r="G53" s="109"/>
      <c r="H53" s="109"/>
      <c r="I53" s="109"/>
      <c r="J53" s="109"/>
    </row>
    <row r="54" spans="1:10" x14ac:dyDescent="0.2">
      <c r="A54" s="109"/>
      <c r="B54" s="109"/>
      <c r="C54" s="109"/>
      <c r="D54" s="109"/>
      <c r="E54" s="109"/>
      <c r="F54" s="109"/>
      <c r="G54" s="109"/>
      <c r="H54" s="109"/>
      <c r="I54" s="109"/>
      <c r="J54" s="109"/>
    </row>
    <row r="55" spans="1:10" x14ac:dyDescent="0.2">
      <c r="A55" s="109"/>
      <c r="B55" s="109"/>
      <c r="C55" s="109"/>
      <c r="D55" s="109"/>
      <c r="E55" s="109"/>
      <c r="F55" s="109"/>
      <c r="G55" s="109"/>
      <c r="H55" s="109"/>
      <c r="I55" s="109"/>
      <c r="J55" s="109"/>
    </row>
    <row r="56" spans="1:10" x14ac:dyDescent="0.2">
      <c r="A56" s="109"/>
      <c r="B56" s="109"/>
      <c r="C56" s="109"/>
      <c r="D56" s="109"/>
      <c r="E56" s="109"/>
      <c r="F56" s="109"/>
      <c r="G56" s="109"/>
      <c r="H56" s="109"/>
      <c r="I56" s="109"/>
      <c r="J56" s="109"/>
    </row>
    <row r="57" spans="1:10" x14ac:dyDescent="0.2">
      <c r="A57" s="109"/>
      <c r="B57" s="109"/>
      <c r="C57" s="109"/>
      <c r="D57" s="109"/>
      <c r="E57" s="109"/>
      <c r="F57" s="109"/>
      <c r="G57" s="109"/>
      <c r="H57" s="109"/>
      <c r="I57" s="109"/>
      <c r="J57" s="109"/>
    </row>
    <row r="58" spans="1:10" x14ac:dyDescent="0.2">
      <c r="A58" s="109"/>
      <c r="B58" s="109"/>
      <c r="C58" s="109"/>
      <c r="D58" s="109"/>
      <c r="E58" s="109"/>
      <c r="F58" s="109"/>
      <c r="G58" s="109"/>
      <c r="H58" s="109"/>
      <c r="I58" s="109"/>
      <c r="J58" s="109"/>
    </row>
    <row r="59" spans="1:10" x14ac:dyDescent="0.2">
      <c r="A59" s="109"/>
      <c r="B59" s="109"/>
      <c r="C59" s="109"/>
      <c r="D59" s="109"/>
      <c r="E59" s="109"/>
      <c r="F59" s="109"/>
      <c r="G59" s="109"/>
      <c r="H59" s="109"/>
      <c r="I59" s="109"/>
      <c r="J59" s="109"/>
    </row>
  </sheetData>
  <mergeCells count="1">
    <mergeCell ref="A50:J59"/>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Making Ratio</vt:lpstr>
      <vt:lpstr>Log Transformations</vt:lpstr>
      <vt:lpstr>Model of Preprocessing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Akio Tanabe</dc:creator>
  <cp:lastModifiedBy>tabukov</cp:lastModifiedBy>
  <dcterms:created xsi:type="dcterms:W3CDTF">2011-11-16T12:12:59Z</dcterms:created>
  <dcterms:modified xsi:type="dcterms:W3CDTF">2015-01-23T07:34:36Z</dcterms:modified>
</cp:coreProperties>
</file>